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be\Desktop\excel\"/>
    </mc:Choice>
  </mc:AlternateContent>
  <bookViews>
    <workbookView xWindow="0" yWindow="0" windowWidth="17250" windowHeight="5775" tabRatio="738"/>
  </bookViews>
  <sheets>
    <sheet name="Sheet1" sheetId="11" r:id="rId1"/>
    <sheet name="nalogo pripravila I. Kragelj" sheetId="10" r:id="rId2"/>
  </sheets>
  <definedNames>
    <definedName name="_xlnm._FilterDatabase" localSheetId="1" hidden="1">'nalogo pripravila I. Kragelj'!$B$6:$D$7</definedName>
    <definedName name="_xlchart.v1.0" hidden="1">'nalogo pripravila I. Kragelj'!$A$1:$D$182</definedName>
    <definedName name="_xlchart.v1.1" hidden="1">'nalogo pripravila I. Kragelj'!$C$7:$D$182</definedName>
    <definedName name="_xlchart.v1.10" hidden="1">'nalogo pripravila I. Kragelj'!$I$6</definedName>
    <definedName name="_xlchart.v1.11" hidden="1">'nalogo pripravila I. Kragelj'!$I$7:$I$182</definedName>
    <definedName name="_xlchart.v1.12" hidden="1">'nalogo pripravila I. Kragelj'!$J$6</definedName>
    <definedName name="_xlchart.v1.13" hidden="1">'nalogo pripravila I. Kragelj'!$J$7:$J$182</definedName>
    <definedName name="_xlchart.v1.14" hidden="1">'nalogo pripravila I. Kragelj'!$A$1:$D$182</definedName>
    <definedName name="_xlchart.v1.15" hidden="1">'nalogo pripravila I. Kragelj'!$C$7:$D$182</definedName>
    <definedName name="_xlchart.v1.16" hidden="1">'nalogo pripravila I. Kragelj'!$E$6</definedName>
    <definedName name="_xlchart.v1.17" hidden="1">'nalogo pripravila I. Kragelj'!$E$7:$E$182</definedName>
    <definedName name="_xlchart.v1.18" hidden="1">'nalogo pripravila I. Kragelj'!$F$6</definedName>
    <definedName name="_xlchart.v1.19" hidden="1">'nalogo pripravila I. Kragelj'!$F$7:$F$182</definedName>
    <definedName name="_xlchart.v1.2" hidden="1">'nalogo pripravila I. Kragelj'!$E$6</definedName>
    <definedName name="_xlchart.v1.20" hidden="1">'nalogo pripravila I. Kragelj'!$G$6</definedName>
    <definedName name="_xlchart.v1.21" hidden="1">'nalogo pripravila I. Kragelj'!$G$7:$G$182</definedName>
    <definedName name="_xlchart.v1.22" hidden="1">'nalogo pripravila I. Kragelj'!$H$6</definedName>
    <definedName name="_xlchart.v1.23" hidden="1">'nalogo pripravila I. Kragelj'!$H$7:$H$182</definedName>
    <definedName name="_xlchart.v1.24" hidden="1">'nalogo pripravila I. Kragelj'!$I$6</definedName>
    <definedName name="_xlchart.v1.25" hidden="1">'nalogo pripravila I. Kragelj'!$I$7:$I$182</definedName>
    <definedName name="_xlchart.v1.26" hidden="1">'nalogo pripravila I. Kragelj'!$J$6</definedName>
    <definedName name="_xlchart.v1.27" hidden="1">'nalogo pripravila I. Kragelj'!$J$7:$J$182</definedName>
    <definedName name="_xlchart.v1.3" hidden="1">'nalogo pripravila I. Kragelj'!$E$7:$E$182</definedName>
    <definedName name="_xlchart.v1.4" hidden="1">'nalogo pripravila I. Kragelj'!$F$6</definedName>
    <definedName name="_xlchart.v1.5" hidden="1">'nalogo pripravila I. Kragelj'!$F$7:$F$182</definedName>
    <definedName name="_xlchart.v1.6" hidden="1">'nalogo pripravila I. Kragelj'!$G$6</definedName>
    <definedName name="_xlchart.v1.7" hidden="1">'nalogo pripravila I. Kragelj'!$G$7:$G$182</definedName>
    <definedName name="_xlchart.v1.8" hidden="1">'nalogo pripravila I. Kragelj'!$H$6</definedName>
    <definedName name="_xlchart.v1.9" hidden="1">'nalogo pripravila I. Kragelj'!$H$7:$H$182</definedName>
  </definedNames>
  <calcPr calcId="162913"/>
  <pivotCaches>
    <pivotCache cacheId="11" r:id="rId3"/>
  </pivotCaches>
</workbook>
</file>

<file path=xl/calcChain.xml><?xml version="1.0" encoding="utf-8"?>
<calcChain xmlns="http://schemas.openxmlformats.org/spreadsheetml/2006/main">
  <c r="N25" i="10" l="1"/>
  <c r="N22" i="10"/>
  <c r="N21" i="10"/>
  <c r="N20" i="10"/>
  <c r="J8" i="10" l="1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7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7" i="10"/>
  <c r="G8" i="10"/>
  <c r="K8" i="10" s="1"/>
  <c r="G9" i="10"/>
  <c r="K9" i="10" s="1"/>
  <c r="G10" i="10"/>
  <c r="K10" i="10" s="1"/>
  <c r="G11" i="10"/>
  <c r="K11" i="10" s="1"/>
  <c r="G12" i="10"/>
  <c r="K12" i="10" s="1"/>
  <c r="G13" i="10"/>
  <c r="K13" i="10" s="1"/>
  <c r="G14" i="10"/>
  <c r="K14" i="10" s="1"/>
  <c r="G15" i="10"/>
  <c r="K15" i="10" s="1"/>
  <c r="G16" i="10"/>
  <c r="K16" i="10" s="1"/>
  <c r="G17" i="10"/>
  <c r="K17" i="10" s="1"/>
  <c r="G18" i="10"/>
  <c r="K18" i="10" s="1"/>
  <c r="G19" i="10"/>
  <c r="K19" i="10" s="1"/>
  <c r="G20" i="10"/>
  <c r="K20" i="10" s="1"/>
  <c r="G21" i="10"/>
  <c r="K21" i="10" s="1"/>
  <c r="G22" i="10"/>
  <c r="K22" i="10" s="1"/>
  <c r="G23" i="10"/>
  <c r="K23" i="10" s="1"/>
  <c r="G24" i="10"/>
  <c r="K24" i="10" s="1"/>
  <c r="G25" i="10"/>
  <c r="K25" i="10" s="1"/>
  <c r="G26" i="10"/>
  <c r="K26" i="10" s="1"/>
  <c r="G27" i="10"/>
  <c r="K27" i="10" s="1"/>
  <c r="G28" i="10"/>
  <c r="K28" i="10" s="1"/>
  <c r="G29" i="10"/>
  <c r="K29" i="10" s="1"/>
  <c r="G30" i="10"/>
  <c r="K30" i="10" s="1"/>
  <c r="G31" i="10"/>
  <c r="K31" i="10" s="1"/>
  <c r="G32" i="10"/>
  <c r="K32" i="10" s="1"/>
  <c r="G33" i="10"/>
  <c r="K33" i="10" s="1"/>
  <c r="G34" i="10"/>
  <c r="K34" i="10" s="1"/>
  <c r="G35" i="10"/>
  <c r="K35" i="10" s="1"/>
  <c r="G36" i="10"/>
  <c r="K36" i="10" s="1"/>
  <c r="G37" i="10"/>
  <c r="K37" i="10" s="1"/>
  <c r="G38" i="10"/>
  <c r="K38" i="10" s="1"/>
  <c r="G39" i="10"/>
  <c r="K39" i="10" s="1"/>
  <c r="G40" i="10"/>
  <c r="K40" i="10" s="1"/>
  <c r="G41" i="10"/>
  <c r="K41" i="10" s="1"/>
  <c r="G42" i="10"/>
  <c r="K42" i="10" s="1"/>
  <c r="G43" i="10"/>
  <c r="K43" i="10" s="1"/>
  <c r="G44" i="10"/>
  <c r="K44" i="10" s="1"/>
  <c r="G45" i="10"/>
  <c r="K45" i="10" s="1"/>
  <c r="G46" i="10"/>
  <c r="K46" i="10" s="1"/>
  <c r="G47" i="10"/>
  <c r="K47" i="10" s="1"/>
  <c r="G48" i="10"/>
  <c r="K48" i="10" s="1"/>
  <c r="G49" i="10"/>
  <c r="K49" i="10" s="1"/>
  <c r="G50" i="10"/>
  <c r="K50" i="10" s="1"/>
  <c r="G51" i="10"/>
  <c r="K51" i="10" s="1"/>
  <c r="G52" i="10"/>
  <c r="K52" i="10" s="1"/>
  <c r="G53" i="10"/>
  <c r="K53" i="10" s="1"/>
  <c r="G54" i="10"/>
  <c r="K54" i="10" s="1"/>
  <c r="G55" i="10"/>
  <c r="K55" i="10" s="1"/>
  <c r="G56" i="10"/>
  <c r="K56" i="10" s="1"/>
  <c r="G57" i="10"/>
  <c r="K57" i="10" s="1"/>
  <c r="G58" i="10"/>
  <c r="K58" i="10" s="1"/>
  <c r="G59" i="10"/>
  <c r="K59" i="10" s="1"/>
  <c r="G60" i="10"/>
  <c r="K60" i="10" s="1"/>
  <c r="G61" i="10"/>
  <c r="K61" i="10" s="1"/>
  <c r="G62" i="10"/>
  <c r="K62" i="10" s="1"/>
  <c r="G63" i="10"/>
  <c r="K63" i="10" s="1"/>
  <c r="G64" i="10"/>
  <c r="K64" i="10" s="1"/>
  <c r="G65" i="10"/>
  <c r="K65" i="10" s="1"/>
  <c r="G66" i="10"/>
  <c r="K66" i="10" s="1"/>
  <c r="G67" i="10"/>
  <c r="K67" i="10" s="1"/>
  <c r="G68" i="10"/>
  <c r="K68" i="10" s="1"/>
  <c r="G69" i="10"/>
  <c r="K69" i="10" s="1"/>
  <c r="G70" i="10"/>
  <c r="K70" i="10" s="1"/>
  <c r="G71" i="10"/>
  <c r="K71" i="10" s="1"/>
  <c r="G72" i="10"/>
  <c r="K72" i="10" s="1"/>
  <c r="G73" i="10"/>
  <c r="K73" i="10" s="1"/>
  <c r="G74" i="10"/>
  <c r="K74" i="10" s="1"/>
  <c r="G75" i="10"/>
  <c r="K75" i="10" s="1"/>
  <c r="G76" i="10"/>
  <c r="K76" i="10" s="1"/>
  <c r="G77" i="10"/>
  <c r="K77" i="10" s="1"/>
  <c r="G78" i="10"/>
  <c r="K78" i="10" s="1"/>
  <c r="G79" i="10"/>
  <c r="K79" i="10" s="1"/>
  <c r="G80" i="10"/>
  <c r="K80" i="10" s="1"/>
  <c r="G81" i="10"/>
  <c r="K81" i="10" s="1"/>
  <c r="G82" i="10"/>
  <c r="K82" i="10" s="1"/>
  <c r="G83" i="10"/>
  <c r="K83" i="10" s="1"/>
  <c r="G84" i="10"/>
  <c r="K84" i="10" s="1"/>
  <c r="G85" i="10"/>
  <c r="K85" i="10" s="1"/>
  <c r="G86" i="10"/>
  <c r="K86" i="10" s="1"/>
  <c r="G87" i="10"/>
  <c r="K87" i="10" s="1"/>
  <c r="G88" i="10"/>
  <c r="K88" i="10" s="1"/>
  <c r="G89" i="10"/>
  <c r="K89" i="10" s="1"/>
  <c r="G90" i="10"/>
  <c r="K90" i="10" s="1"/>
  <c r="G91" i="10"/>
  <c r="K91" i="10" s="1"/>
  <c r="G92" i="10"/>
  <c r="K92" i="10" s="1"/>
  <c r="G93" i="10"/>
  <c r="K93" i="10" s="1"/>
  <c r="G94" i="10"/>
  <c r="K94" i="10" s="1"/>
  <c r="G95" i="10"/>
  <c r="K95" i="10" s="1"/>
  <c r="G96" i="10"/>
  <c r="K96" i="10" s="1"/>
  <c r="G97" i="10"/>
  <c r="K97" i="10" s="1"/>
  <c r="G98" i="10"/>
  <c r="K98" i="10" s="1"/>
  <c r="G99" i="10"/>
  <c r="K99" i="10" s="1"/>
  <c r="G100" i="10"/>
  <c r="K100" i="10" s="1"/>
  <c r="G101" i="10"/>
  <c r="K101" i="10" s="1"/>
  <c r="G102" i="10"/>
  <c r="K102" i="10" s="1"/>
  <c r="G103" i="10"/>
  <c r="K103" i="10" s="1"/>
  <c r="G104" i="10"/>
  <c r="K104" i="10" s="1"/>
  <c r="G105" i="10"/>
  <c r="K105" i="10" s="1"/>
  <c r="G106" i="10"/>
  <c r="K106" i="10" s="1"/>
  <c r="G107" i="10"/>
  <c r="K107" i="10" s="1"/>
  <c r="G108" i="10"/>
  <c r="K108" i="10" s="1"/>
  <c r="G109" i="10"/>
  <c r="K109" i="10" s="1"/>
  <c r="G110" i="10"/>
  <c r="K110" i="10" s="1"/>
  <c r="G111" i="10"/>
  <c r="K111" i="10" s="1"/>
  <c r="G112" i="10"/>
  <c r="K112" i="10" s="1"/>
  <c r="G113" i="10"/>
  <c r="K113" i="10" s="1"/>
  <c r="G114" i="10"/>
  <c r="K114" i="10" s="1"/>
  <c r="G115" i="10"/>
  <c r="K115" i="10" s="1"/>
  <c r="G116" i="10"/>
  <c r="K116" i="10" s="1"/>
  <c r="G117" i="10"/>
  <c r="K117" i="10" s="1"/>
  <c r="G118" i="10"/>
  <c r="K118" i="10" s="1"/>
  <c r="G119" i="10"/>
  <c r="K119" i="10" s="1"/>
  <c r="G120" i="10"/>
  <c r="K120" i="10" s="1"/>
  <c r="G121" i="10"/>
  <c r="K121" i="10" s="1"/>
  <c r="G122" i="10"/>
  <c r="K122" i="10" s="1"/>
  <c r="G123" i="10"/>
  <c r="K123" i="10" s="1"/>
  <c r="G124" i="10"/>
  <c r="K124" i="10" s="1"/>
  <c r="G125" i="10"/>
  <c r="K125" i="10" s="1"/>
  <c r="G126" i="10"/>
  <c r="K126" i="10" s="1"/>
  <c r="G127" i="10"/>
  <c r="K127" i="10" s="1"/>
  <c r="G128" i="10"/>
  <c r="K128" i="10" s="1"/>
  <c r="G129" i="10"/>
  <c r="K129" i="10" s="1"/>
  <c r="G130" i="10"/>
  <c r="K130" i="10" s="1"/>
  <c r="G131" i="10"/>
  <c r="K131" i="10" s="1"/>
  <c r="G132" i="10"/>
  <c r="K132" i="10" s="1"/>
  <c r="G133" i="10"/>
  <c r="K133" i="10" s="1"/>
  <c r="G134" i="10"/>
  <c r="K134" i="10" s="1"/>
  <c r="G135" i="10"/>
  <c r="K135" i="10" s="1"/>
  <c r="G136" i="10"/>
  <c r="K136" i="10" s="1"/>
  <c r="G137" i="10"/>
  <c r="K137" i="10" s="1"/>
  <c r="G138" i="10"/>
  <c r="K138" i="10" s="1"/>
  <c r="G139" i="10"/>
  <c r="K139" i="10" s="1"/>
  <c r="G140" i="10"/>
  <c r="K140" i="10" s="1"/>
  <c r="G141" i="10"/>
  <c r="K141" i="10" s="1"/>
  <c r="G142" i="10"/>
  <c r="K142" i="10" s="1"/>
  <c r="G143" i="10"/>
  <c r="K143" i="10" s="1"/>
  <c r="G144" i="10"/>
  <c r="K144" i="10" s="1"/>
  <c r="G145" i="10"/>
  <c r="K145" i="10" s="1"/>
  <c r="G146" i="10"/>
  <c r="K146" i="10" s="1"/>
  <c r="G147" i="10"/>
  <c r="K147" i="10" s="1"/>
  <c r="G148" i="10"/>
  <c r="K148" i="10" s="1"/>
  <c r="G149" i="10"/>
  <c r="K149" i="10" s="1"/>
  <c r="G150" i="10"/>
  <c r="K150" i="10" s="1"/>
  <c r="G151" i="10"/>
  <c r="K151" i="10" s="1"/>
  <c r="G152" i="10"/>
  <c r="K152" i="10" s="1"/>
  <c r="G153" i="10"/>
  <c r="K153" i="10" s="1"/>
  <c r="G154" i="10"/>
  <c r="K154" i="10" s="1"/>
  <c r="G155" i="10"/>
  <c r="K155" i="10" s="1"/>
  <c r="G156" i="10"/>
  <c r="K156" i="10" s="1"/>
  <c r="G157" i="10"/>
  <c r="K157" i="10" s="1"/>
  <c r="G158" i="10"/>
  <c r="K158" i="10" s="1"/>
  <c r="G159" i="10"/>
  <c r="K159" i="10" s="1"/>
  <c r="G160" i="10"/>
  <c r="K160" i="10" s="1"/>
  <c r="G161" i="10"/>
  <c r="K161" i="10" s="1"/>
  <c r="G162" i="10"/>
  <c r="K162" i="10" s="1"/>
  <c r="G163" i="10"/>
  <c r="K163" i="10" s="1"/>
  <c r="G164" i="10"/>
  <c r="K164" i="10" s="1"/>
  <c r="G165" i="10"/>
  <c r="K165" i="10" s="1"/>
  <c r="G166" i="10"/>
  <c r="K166" i="10" s="1"/>
  <c r="G167" i="10"/>
  <c r="K167" i="10" s="1"/>
  <c r="G168" i="10"/>
  <c r="K168" i="10" s="1"/>
  <c r="G169" i="10"/>
  <c r="K169" i="10" s="1"/>
  <c r="G170" i="10"/>
  <c r="K170" i="10" s="1"/>
  <c r="G171" i="10"/>
  <c r="K171" i="10" s="1"/>
  <c r="G172" i="10"/>
  <c r="K172" i="10" s="1"/>
  <c r="G173" i="10"/>
  <c r="K173" i="10" s="1"/>
  <c r="G174" i="10"/>
  <c r="K174" i="10" s="1"/>
  <c r="G175" i="10"/>
  <c r="K175" i="10" s="1"/>
  <c r="G176" i="10"/>
  <c r="K176" i="10" s="1"/>
  <c r="G177" i="10"/>
  <c r="K177" i="10" s="1"/>
  <c r="G178" i="10"/>
  <c r="K178" i="10" s="1"/>
  <c r="G179" i="10"/>
  <c r="K179" i="10" s="1"/>
  <c r="G180" i="10"/>
  <c r="K180" i="10" s="1"/>
  <c r="G181" i="10"/>
  <c r="K181" i="10" s="1"/>
  <c r="G182" i="10"/>
  <c r="K182" i="10" s="1"/>
  <c r="N26" i="10" l="1"/>
  <c r="M27" i="10" l="1"/>
  <c r="L27" i="10"/>
  <c r="L29" i="10" l="1"/>
</calcChain>
</file>

<file path=xl/comments1.xml><?xml version="1.0" encoding="utf-8"?>
<comments xmlns="http://schemas.openxmlformats.org/spreadsheetml/2006/main">
  <authors>
    <author>Ingrid Kragelj</author>
  </authors>
  <commentList>
    <comment ref="G6" authorId="0" shapeId="0">
      <text>
        <r>
          <rPr>
            <b/>
            <sz val="9"/>
            <color indexed="81"/>
            <rFont val="Segoe UI"/>
            <family val="2"/>
            <charset val="238"/>
          </rPr>
          <t>Ingrid Kragelj:</t>
        </r>
        <r>
          <rPr>
            <sz val="9"/>
            <color indexed="81"/>
            <rFont val="Segoe UI"/>
            <family val="2"/>
            <charset val="238"/>
          </rPr>
          <t xml:space="preserve">
Izračunaj s formulo in izpiši v ustrezni časovni obliki.</t>
        </r>
      </text>
    </comment>
    <comment ref="H6" authorId="0" shapeId="0">
      <text>
        <r>
          <rPr>
            <b/>
            <sz val="9"/>
            <color indexed="81"/>
            <rFont val="Segoe UI"/>
            <family val="2"/>
            <charset val="238"/>
          </rPr>
          <t>Ingrid Kragelj:</t>
        </r>
        <r>
          <rPr>
            <sz val="9"/>
            <color indexed="81"/>
            <rFont val="Segoe UI"/>
            <family val="2"/>
            <charset val="238"/>
          </rPr>
          <t xml:space="preserve">
Izračunaj (pogojno!) nagrado, število točk je podano v stolpcu E. Uporabi poimenovane celice.
</t>
        </r>
      </text>
    </comment>
    <comment ref="I6" authorId="0" shapeId="0">
      <text>
        <r>
          <rPr>
            <b/>
            <sz val="9"/>
            <color indexed="81"/>
            <rFont val="Segoe UI"/>
            <family val="2"/>
            <charset val="238"/>
          </rPr>
          <t>Ingrid Kragelj:</t>
        </r>
        <r>
          <rPr>
            <sz val="9"/>
            <color indexed="81"/>
            <rFont val="Segoe UI"/>
            <family val="2"/>
            <charset val="238"/>
          </rPr>
          <t xml:space="preserve">
Z gnezdenjem funkcij  zapiši, ali je število točk  "liho" ali "sodo" število.</t>
        </r>
      </text>
    </comment>
    <comment ref="J6" authorId="0" shapeId="0">
      <text>
        <r>
          <rPr>
            <b/>
            <sz val="9"/>
            <color indexed="81"/>
            <rFont val="Segoe UI"/>
            <family val="2"/>
            <charset val="238"/>
          </rPr>
          <t>Ingrid Kragelj:</t>
        </r>
        <r>
          <rPr>
            <sz val="9"/>
            <color indexed="81"/>
            <rFont val="Segoe UI"/>
            <family val="2"/>
            <charset val="238"/>
          </rPr>
          <t xml:space="preserve">
Izpiši za  vsakega tekmovalca zapis: "narodnost,  ime priimek". </t>
        </r>
      </text>
    </comment>
    <comment ref="F7" authorId="0" shapeId="0">
      <text>
        <r>
          <rPr>
            <b/>
            <sz val="9"/>
            <color indexed="81"/>
            <rFont val="Segoe UI"/>
            <family val="2"/>
            <charset val="238"/>
          </rPr>
          <t>Ingrid Kragelj:</t>
        </r>
        <r>
          <rPr>
            <sz val="9"/>
            <color indexed="81"/>
            <rFont val="Segoe UI"/>
            <family val="2"/>
            <charset val="238"/>
          </rPr>
          <t xml:space="preserve">
Primož Roglič je na kronometru dosegel čas 12 minut in 54 sekund in 13 stotink. Vpiši v rumeno polje in ustrezno oblikuj izpis v časovni obliki do stotinke natančno.</t>
        </r>
      </text>
    </comment>
  </commentList>
</comments>
</file>

<file path=xl/sharedStrings.xml><?xml version="1.0" encoding="utf-8"?>
<sst xmlns="http://schemas.openxmlformats.org/spreadsheetml/2006/main" count="566" uniqueCount="267">
  <si>
    <t>Results 1st stage 2019 Giro d’Italia</t>
  </si>
  <si>
    <t>Bologna – San Luca</t>
  </si>
  <si>
    <t>dosežene</t>
  </si>
  <si>
    <t>možne</t>
  </si>
  <si>
    <t>Nationality</t>
  </si>
  <si>
    <t>Team</t>
  </si>
  <si>
    <t>Dosežen čas</t>
  </si>
  <si>
    <t>Nagrada</t>
  </si>
  <si>
    <t>Besedilo</t>
  </si>
  <si>
    <t>Primož Roglič</t>
  </si>
  <si>
    <t>SI</t>
  </si>
  <si>
    <t>Team Jumbo-Visma</t>
  </si>
  <si>
    <t>Simon Yates</t>
  </si>
  <si>
    <t>GB</t>
  </si>
  <si>
    <t>Mitchelton-Scott</t>
  </si>
  <si>
    <t>Vincenzo Nibali</t>
  </si>
  <si>
    <t>IT</t>
  </si>
  <si>
    <t>Bahrain Merida</t>
  </si>
  <si>
    <t>Miguel Ángel López</t>
  </si>
  <si>
    <t>CO</t>
  </si>
  <si>
    <t>Astana</t>
  </si>
  <si>
    <t>Tom Dumoulin</t>
  </si>
  <si>
    <t>NL</t>
  </si>
  <si>
    <t>Team Sunweb</t>
  </si>
  <si>
    <t>Rafał Majka</t>
  </si>
  <si>
    <t>PL</t>
  </si>
  <si>
    <t>BORA - hansgrohe</t>
  </si>
  <si>
    <t>Tao Geoghegan Hart</t>
  </si>
  <si>
    <t>Team INEOS</t>
  </si>
  <si>
    <t>Laurens De Plus</t>
  </si>
  <si>
    <t>BE</t>
  </si>
  <si>
    <t>Bauke Mollema</t>
  </si>
  <si>
    <t>Trek - Segafredo</t>
  </si>
  <si>
    <t>Damiano Caruso</t>
  </si>
  <si>
    <t>Pello Bilbao</t>
  </si>
  <si>
    <t>ES</t>
  </si>
  <si>
    <t>Víctor de la Parte</t>
  </si>
  <si>
    <t>CCC Team</t>
  </si>
  <si>
    <t>Bob Jungels</t>
  </si>
  <si>
    <t>LU</t>
  </si>
  <si>
    <t>Deceuninck - Quick Step</t>
  </si>
  <si>
    <t>Richard Carapaz</t>
  </si>
  <si>
    <t>EC</t>
  </si>
  <si>
    <t>Movistar Team</t>
  </si>
  <si>
    <t>Tanel Kangert</t>
  </si>
  <si>
    <t>EE</t>
  </si>
  <si>
    <t>EF Education First</t>
  </si>
  <si>
    <t>Izdelaj strukturni grafikon za prikaz razdelitve nagrad tekmovalcem.</t>
  </si>
  <si>
    <t>Hugh Carthy</t>
  </si>
  <si>
    <t>Na strukturnih deležih naj bo zapisano ime in priimek tekmovalca ter višina prejete nagrade.</t>
  </si>
  <si>
    <t>Diego Ulissi</t>
  </si>
  <si>
    <t>UAE-Team Emirates</t>
  </si>
  <si>
    <t>Davide Formolo</t>
  </si>
  <si>
    <t>skupina</t>
  </si>
  <si>
    <t>spodnja meja</t>
  </si>
  <si>
    <t>Domenico Pozzovivo</t>
  </si>
  <si>
    <t>Kolesarji spadajo v 4 jakostne skupine glede na doseženo število točk.</t>
  </si>
  <si>
    <t>Victor Campenaerts</t>
  </si>
  <si>
    <t>Lotto Soudal</t>
  </si>
  <si>
    <t>Chad Haga</t>
  </si>
  <si>
    <t>US</t>
  </si>
  <si>
    <t>James Knox</t>
  </si>
  <si>
    <t>Daniel Navarro</t>
  </si>
  <si>
    <t>Team Katusha - Alpecin</t>
  </si>
  <si>
    <t>Luke Durbridge</t>
  </si>
  <si>
    <t>AU</t>
  </si>
  <si>
    <t>Dario Cataldo</t>
  </si>
  <si>
    <t>S funkcijo preštej število vseh tekmovalcev, ki so tekmovali (vsi niso).</t>
  </si>
  <si>
    <t>Esteban Chaves</t>
  </si>
  <si>
    <t>Valerio Conti</t>
  </si>
  <si>
    <t>Pavel Sivakov</t>
  </si>
  <si>
    <t>RU</t>
  </si>
  <si>
    <t>Poimenuj celotno preglednico ko REZULTATI. Za tekmovalca s šifro 14 s funkcijo izpiši:</t>
  </si>
  <si>
    <t>Ion Izagirre</t>
  </si>
  <si>
    <t>šifra kolesarja</t>
  </si>
  <si>
    <t>Tony Gallopin</t>
  </si>
  <si>
    <t>FR</t>
  </si>
  <si>
    <t>AG2R La Mondiale</t>
  </si>
  <si>
    <t>dosežen čas</t>
  </si>
  <si>
    <t>Enrico Gasparotto</t>
  </si>
  <si>
    <t>Team Dimension Data</t>
  </si>
  <si>
    <t>ime kluba</t>
  </si>
  <si>
    <t>Mikkel Frølich Honoré</t>
  </si>
  <si>
    <t>DK</t>
  </si>
  <si>
    <t>Brent Bookwalter</t>
  </si>
  <si>
    <t>Lucas Hamilton</t>
  </si>
  <si>
    <t>Jos van Emden</t>
  </si>
  <si>
    <t>Mikel Landa</t>
  </si>
  <si>
    <t>Cesare Benedetti</t>
  </si>
  <si>
    <t>Ben O'Connor</t>
  </si>
  <si>
    <t>Robert Power</t>
  </si>
  <si>
    <t>Joe Dombrowski</t>
  </si>
  <si>
    <t>Kristijan Koren</t>
  </si>
  <si>
    <t>Eddie Dunbar</t>
  </si>
  <si>
    <t>IE</t>
  </si>
  <si>
    <t>Scott Davies</t>
  </si>
  <si>
    <t>Jan Polanc</t>
  </si>
  <si>
    <t>Mattia Cattaneo</t>
  </si>
  <si>
    <t>Androni Giocattoli - Sidermec</t>
  </si>
  <si>
    <t>Jack Bauer</t>
  </si>
  <si>
    <t>NZ</t>
  </si>
  <si>
    <t>Rubén Plaza</t>
  </si>
  <si>
    <t>Israel Cycling Academy</t>
  </si>
  <si>
    <t>Laurens ten Dam</t>
  </si>
  <si>
    <t>Tobias Ludvigsson</t>
  </si>
  <si>
    <t>SE</t>
  </si>
  <si>
    <t>Groupama - FDJ</t>
  </si>
  <si>
    <t>Pieter Serry</t>
  </si>
  <si>
    <t>Louis Vervaeke</t>
  </si>
  <si>
    <t>Chris Hamilton</t>
  </si>
  <si>
    <t>Ilnur Zakarin</t>
  </si>
  <si>
    <t>Mikel Nieve</t>
  </si>
  <si>
    <t>Paweł Poljański</t>
  </si>
  <si>
    <t>Davide Villella</t>
  </si>
  <si>
    <t>Héctor Carretero</t>
  </si>
  <si>
    <t>Jan Hirt</t>
  </si>
  <si>
    <t>CZ</t>
  </si>
  <si>
    <t>Fausto Masnada</t>
  </si>
  <si>
    <t>Andrey Zeits</t>
  </si>
  <si>
    <t>KZ</t>
  </si>
  <si>
    <t>Amanuel Ghebreigzabhier</t>
  </si>
  <si>
    <t>ER</t>
  </si>
  <si>
    <t>Manuele Boaro</t>
  </si>
  <si>
    <t>Ignatas Konovalovas</t>
  </si>
  <si>
    <t>LT</t>
  </si>
  <si>
    <t>Giulio Ciccone</t>
  </si>
  <si>
    <t>Sebastián Henao</t>
  </si>
  <si>
    <t>Krists Neilands</t>
  </si>
  <si>
    <t>LV</t>
  </si>
  <si>
    <t>Gianluca Brambilla</t>
  </si>
  <si>
    <t>Amaro Antunes</t>
  </si>
  <si>
    <t>PT</t>
  </si>
  <si>
    <t>Kamil Gradek</t>
  </si>
  <si>
    <t>Eros Capecchi</t>
  </si>
  <si>
    <t>Lluís Mas</t>
  </si>
  <si>
    <t>Florian Sénéchal</t>
  </si>
  <si>
    <t>Antonio Pedrero</t>
  </si>
  <si>
    <t>Jai Hindley</t>
  </si>
  <si>
    <t>Nicola Conci</t>
  </si>
  <si>
    <t>Tom Bohli</t>
  </si>
  <si>
    <t>CH</t>
  </si>
  <si>
    <t>Andrey Amador</t>
  </si>
  <si>
    <t>CR</t>
  </si>
  <si>
    <t>Giovanni Carboni</t>
  </si>
  <si>
    <t>Bardiani - CSF</t>
  </si>
  <si>
    <t>Christopher Juul-Jensen</t>
  </si>
  <si>
    <t>Jay McCarthy</t>
  </si>
  <si>
    <t>Larry Warbasse</t>
  </si>
  <si>
    <t>Ben Gastauer</t>
  </si>
  <si>
    <t>Jasper de Buyst</t>
  </si>
  <si>
    <t>Andrea Vendrame</t>
  </si>
  <si>
    <t>Alexis Vuillermoz</t>
  </si>
  <si>
    <t>Antonio Nibali</t>
  </si>
  <si>
    <t>Thomas De Gendt</t>
  </si>
  <si>
    <t>Josef Černý</t>
  </si>
  <si>
    <t>Sean Bennett</t>
  </si>
  <si>
    <t>Enrico Battaglin</t>
  </si>
  <si>
    <t>Matteo Montaguti</t>
  </si>
  <si>
    <t>Jan Bakelants</t>
  </si>
  <si>
    <t>Sepp Kuss</t>
  </si>
  <si>
    <t>Francisco José Ventoso</t>
  </si>
  <si>
    <t>Jasha Sütterlin</t>
  </si>
  <si>
    <t>DE</t>
  </si>
  <si>
    <t>Antwan Tolhoek</t>
  </si>
  <si>
    <t>Salvatore Puccio</t>
  </si>
  <si>
    <t>Nathan Brown</t>
  </si>
  <si>
    <t>Nans Peters</t>
  </si>
  <si>
    <t>Francesco Gavazzi</t>
  </si>
  <si>
    <t>Kristian Sbaragli</t>
  </si>
  <si>
    <t>Sam Oomen</t>
  </si>
  <si>
    <t>Valerio Agnoli</t>
  </si>
  <si>
    <t>Hubert Dupont</t>
  </si>
  <si>
    <t>José Joaquín Rojas</t>
  </si>
  <si>
    <t>Reto Hollenstein</t>
  </si>
  <si>
    <t>Ryan Gibbons</t>
  </si>
  <si>
    <t>ZA</t>
  </si>
  <si>
    <t>Paul Martens</t>
  </si>
  <si>
    <t>Jhonatan Narváez</t>
  </si>
  <si>
    <t>Valentin Madouas</t>
  </si>
  <si>
    <t>Michael Gogl</t>
  </si>
  <si>
    <t>AT</t>
  </si>
  <si>
    <t>Olivier Le Gac</t>
  </si>
  <si>
    <t>Miles Scotson</t>
  </si>
  <si>
    <t>Andrea Garosio</t>
  </si>
  <si>
    <t>François Bidard</t>
  </si>
  <si>
    <t>Iván Ramiro Sosa</t>
  </si>
  <si>
    <t>Dmitry Strakhov</t>
  </si>
  <si>
    <t>Fernando Gaviria</t>
  </si>
  <si>
    <t>Koen Bouwman</t>
  </si>
  <si>
    <t>Grega Bole</t>
  </si>
  <si>
    <t>Luca Covili</t>
  </si>
  <si>
    <t>Arnaud Démare</t>
  </si>
  <si>
    <t>Ramon Sinkeldam</t>
  </si>
  <si>
    <t>Fabio Sabatini</t>
  </si>
  <si>
    <t>Nico Denz</t>
  </si>
  <si>
    <t>Christian Knees</t>
  </si>
  <si>
    <t>Awet Gebremedhin</t>
  </si>
  <si>
    <t>Marco Canola</t>
  </si>
  <si>
    <t>Nippo Vini Fantini Faizanè</t>
  </si>
  <si>
    <t>Łukasz Owsian</t>
  </si>
  <si>
    <t>Marco Frapporti</t>
  </si>
  <si>
    <t>Juan José Lobato</t>
  </si>
  <si>
    <t>Jelle Vanendert</t>
  </si>
  <si>
    <t>Jenthe Biermans</t>
  </si>
  <si>
    <t>Pascal Ackermann</t>
  </si>
  <si>
    <t>Roger Kluge</t>
  </si>
  <si>
    <t>Adam Hansen</t>
  </si>
  <si>
    <t>Guillaume Boivin</t>
  </si>
  <si>
    <t>CA</t>
  </si>
  <si>
    <t>Mirco Maestri</t>
  </si>
  <si>
    <t>Simone Consonni</t>
  </si>
  <si>
    <t>Marco Marcato</t>
  </si>
  <si>
    <t>Giovanni Lonardi</t>
  </si>
  <si>
    <t>Elia Viviani</t>
  </si>
  <si>
    <t>Jonathan Klever Caicedo</t>
  </si>
  <si>
    <t>Nicola Bagioli</t>
  </si>
  <si>
    <t>Guy Niv</t>
  </si>
  <si>
    <t>IL</t>
  </si>
  <si>
    <t>Ivan Santaromita</t>
  </si>
  <si>
    <t>Viacheslav Kuznetsov</t>
  </si>
  <si>
    <t>Davide Cimolai</t>
  </si>
  <si>
    <t>Lorenzo Rota</t>
  </si>
  <si>
    <t>Markel Irizar</t>
  </si>
  <si>
    <t>Jacopo Guarnieri</t>
  </si>
  <si>
    <t>Danilo Wyss</t>
  </si>
  <si>
    <t>Marco Haller</t>
  </si>
  <si>
    <t>Conor Dunne</t>
  </si>
  <si>
    <t>Umberto Orsini</t>
  </si>
  <si>
    <t>Juan Sebastián Molano</t>
  </si>
  <si>
    <t>Miguel Eduardo Florez</t>
  </si>
  <si>
    <t>Giacomo Nizzolo</t>
  </si>
  <si>
    <t>Tosh Van der Sande</t>
  </si>
  <si>
    <t>Paolo Simion</t>
  </si>
  <si>
    <t>Tom Leezer</t>
  </si>
  <si>
    <t>Rüdiger Selig</t>
  </si>
  <si>
    <t>Sacha Modolo</t>
  </si>
  <si>
    <t>Matteo Moschetti</t>
  </si>
  <si>
    <t>Enrico Barbin</t>
  </si>
  <si>
    <t>Mark Renshaw</t>
  </si>
  <si>
    <t>Caleb Ewan</t>
  </si>
  <si>
    <t>Damiano Cima</t>
  </si>
  <si>
    <t>Manuel Senni</t>
  </si>
  <si>
    <t>Sho Hatsuyama</t>
  </si>
  <si>
    <t>JP</t>
  </si>
  <si>
    <t>Manuel Belletti</t>
  </si>
  <si>
    <t>Michael Schwarzmann</t>
  </si>
  <si>
    <t>Will Clarke</t>
  </si>
  <si>
    <t>Jakub Mareczko</t>
  </si>
  <si>
    <t>Matti Breschel</t>
  </si>
  <si>
    <t>OTL</t>
  </si>
  <si>
    <t>Hiroki Nishimura</t>
  </si>
  <si>
    <t>Tekmovalci, ki so za vožnjo porabili manj kot štirinajst minut, so deležni nagrade 10 € na točko. Vpiši oba podatka v rumeni celici ter ju ustrezno poimenuj.</t>
  </si>
  <si>
    <t>Vključi filter za prikaz samo tekmovalcev teama Astana, ki so prejeli nagrado.</t>
  </si>
  <si>
    <t>Razdeli kolesarje v ustrezne jakostne skupine s pomočjo funkcije (stolpec K)</t>
  </si>
  <si>
    <t>število točk</t>
  </si>
  <si>
    <t>kolesar</t>
  </si>
  <si>
    <t>zap .št.</t>
  </si>
  <si>
    <t>čas vožnje</t>
  </si>
  <si>
    <t>liho/sodo</t>
  </si>
  <si>
    <t>dosežene točke</t>
  </si>
  <si>
    <t>Pripravi vrtilno tabelo za prikaz tekmovalcev in doseženega števila točk kluba Astana (modra slika spodaj).</t>
  </si>
  <si>
    <t>V glavi preglednice določi prelom besedila, ustrezno uredi širino stolpcev.</t>
  </si>
  <si>
    <t>S funkcijo izračunaj povprečno nagrado SAMO tekmovalcev, ki so člani teama "Astana".</t>
  </si>
  <si>
    <t>Izpiši datum tekmovanja (današnji dan) v obliki dan v tednu, številka dneva, ime meseca, leto.</t>
  </si>
  <si>
    <t>Row Labels</t>
  </si>
  <si>
    <t>Grand Total</t>
  </si>
  <si>
    <t>Count of število točk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</si>
</sst>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dddd/dd/mmmm/yyyy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0"/>
      <name val="Calibri"/>
      <family val="2"/>
      <charset val="238"/>
      <scheme val="minor"/>
    </font>
    <font>
      <sz val="10"/>
      <color theme="3" tint="-0.49998474074526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10"/>
      <name val="Arial CE"/>
      <charset val="238"/>
    </font>
    <font>
      <sz val="14"/>
      <color theme="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0" fontId="8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13" fillId="0" borderId="0"/>
    <xf numFmtId="0" fontId="7" fillId="5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9" borderId="0" applyNumberFormat="0" applyBorder="0" applyAlignment="0" applyProtection="0"/>
  </cellStyleXfs>
  <cellXfs count="59">
    <xf numFmtId="0" fontId="0" fillId="0" borderId="0" xfId="0"/>
    <xf numFmtId="0" fontId="10" fillId="0" borderId="0" xfId="1"/>
    <xf numFmtId="0" fontId="10" fillId="0" borderId="0" xfId="2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2" fillId="3" borderId="0" xfId="0" applyFont="1" applyFill="1" applyAlignment="1">
      <alignment horizontal="center"/>
    </xf>
    <xf numFmtId="0" fontId="10" fillId="4" borderId="0" xfId="1" applyFill="1"/>
    <xf numFmtId="0" fontId="13" fillId="2" borderId="0" xfId="8" applyFill="1" applyAlignment="1">
      <alignment horizontal="center"/>
    </xf>
    <xf numFmtId="0" fontId="13" fillId="3" borderId="0" xfId="8" applyFill="1" applyAlignment="1">
      <alignment horizontal="center"/>
    </xf>
    <xf numFmtId="0" fontId="15" fillId="0" borderId="0" xfId="2" applyFont="1"/>
    <xf numFmtId="0" fontId="15" fillId="0" borderId="0" xfId="6" applyFont="1" applyFill="1"/>
    <xf numFmtId="0" fontId="15" fillId="0" borderId="0" xfId="11" applyFont="1"/>
    <xf numFmtId="0" fontId="16" fillId="2" borderId="0" xfId="8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0" fillId="0" borderId="0" xfId="1" applyBorder="1"/>
    <xf numFmtId="0" fontId="10" fillId="0" borderId="0" xfId="2" applyBorder="1"/>
    <xf numFmtId="0" fontId="10" fillId="0" borderId="0" xfId="2" applyAlignment="1"/>
    <xf numFmtId="0" fontId="10" fillId="0" borderId="0" xfId="1" applyAlignment="1"/>
    <xf numFmtId="0" fontId="10" fillId="4" borderId="0" xfId="1" applyFill="1" applyAlignment="1">
      <alignment vertical="center"/>
    </xf>
    <xf numFmtId="45" fontId="10" fillId="0" borderId="0" xfId="2" applyNumberFormat="1"/>
    <xf numFmtId="0" fontId="19" fillId="0" borderId="0" xfId="2" applyNumberFormat="1" applyFont="1"/>
    <xf numFmtId="0" fontId="10" fillId="0" borderId="0" xfId="2" applyNumberFormat="1"/>
    <xf numFmtId="0" fontId="4" fillId="5" borderId="0" xfId="4" applyFont="1" applyAlignment="1">
      <alignment vertical="top"/>
    </xf>
    <xf numFmtId="0" fontId="4" fillId="5" borderId="0" xfId="4" applyFont="1" applyAlignment="1">
      <alignment horizontal="left" vertical="top" wrapText="1"/>
    </xf>
    <xf numFmtId="0" fontId="5" fillId="9" borderId="1" xfId="16" applyBorder="1"/>
    <xf numFmtId="0" fontId="13" fillId="2" borderId="2" xfId="8" applyFill="1" applyBorder="1" applyAlignment="1">
      <alignment horizontal="center"/>
    </xf>
    <xf numFmtId="0" fontId="13" fillId="3" borderId="2" xfId="8" applyFill="1" applyBorder="1" applyAlignment="1">
      <alignment horizontal="center"/>
    </xf>
    <xf numFmtId="0" fontId="10" fillId="4" borderId="2" xfId="1" applyFill="1" applyBorder="1" applyAlignment="1">
      <alignment vertical="center"/>
    </xf>
    <xf numFmtId="0" fontId="4" fillId="5" borderId="0" xfId="4" applyFont="1" applyBorder="1" applyAlignment="1">
      <alignment horizontal="left" vertical="top"/>
    </xf>
    <xf numFmtId="0" fontId="4" fillId="5" borderId="0" xfId="4" applyFont="1" applyAlignment="1">
      <alignment horizontal="left" vertical="top" indent="2"/>
    </xf>
    <xf numFmtId="0" fontId="4" fillId="5" borderId="1" xfId="4" applyFont="1" applyBorder="1" applyAlignment="1">
      <alignment vertical="top"/>
    </xf>
    <xf numFmtId="0" fontId="4" fillId="5" borderId="0" xfId="4" applyFont="1" applyAlignment="1">
      <alignment horizontal="left" vertical="top" indent="1"/>
    </xf>
    <xf numFmtId="0" fontId="4" fillId="5" borderId="0" xfId="4" applyFont="1" applyBorder="1" applyAlignment="1">
      <alignment horizontal="left" vertical="top" wrapText="1"/>
    </xf>
    <xf numFmtId="0" fontId="4" fillId="5" borderId="2" xfId="4" applyFont="1" applyBorder="1" applyAlignment="1">
      <alignment horizontal="left" vertical="top"/>
    </xf>
    <xf numFmtId="0" fontId="4" fillId="5" borderId="2" xfId="4" applyFont="1" applyBorder="1" applyAlignment="1">
      <alignment horizontal="left" vertical="top" wrapText="1"/>
    </xf>
    <xf numFmtId="0" fontId="4" fillId="5" borderId="0" xfId="4" applyFont="1" applyAlignment="1">
      <alignment vertical="top" wrapText="1"/>
    </xf>
    <xf numFmtId="0" fontId="0" fillId="3" borderId="0" xfId="0" applyFill="1" applyAlignment="1">
      <alignment horizontal="center" vertical="center"/>
    </xf>
    <xf numFmtId="0" fontId="2" fillId="5" borderId="0" xfId="4" applyFont="1" applyAlignment="1">
      <alignment vertical="top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45" fontId="12" fillId="4" borderId="0" xfId="0" applyNumberFormat="1" applyFont="1" applyFill="1" applyAlignment="1"/>
    <xf numFmtId="47" fontId="10" fillId="4" borderId="0" xfId="2" applyNumberFormat="1" applyFill="1"/>
    <xf numFmtId="47" fontId="10" fillId="0" borderId="0" xfId="2" applyNumberFormat="1"/>
    <xf numFmtId="47" fontId="10" fillId="0" borderId="0" xfId="1" applyNumberFormat="1"/>
    <xf numFmtId="47" fontId="0" fillId="0" borderId="0" xfId="0" applyNumberFormat="1"/>
    <xf numFmtId="47" fontId="10" fillId="0" borderId="0" xfId="1" applyNumberFormat="1" applyBorder="1"/>
    <xf numFmtId="0" fontId="12" fillId="4" borderId="0" xfId="0" applyNumberFormat="1" applyFont="1" applyFill="1" applyAlignment="1"/>
    <xf numFmtId="0" fontId="18" fillId="8" borderId="0" xfId="6" applyFont="1" applyFill="1" applyAlignment="1">
      <alignment horizontal="center" vertical="center" readingOrder="1"/>
    </xf>
    <xf numFmtId="0" fontId="17" fillId="4" borderId="0" xfId="6" applyFont="1" applyFill="1" applyAlignment="1">
      <alignment horizontal="center" vertical="center" readingOrder="1"/>
    </xf>
    <xf numFmtId="9" fontId="20" fillId="6" borderId="0" xfId="5" applyNumberFormat="1" applyFont="1" applyAlignment="1">
      <alignment horizontal="center" vertical="center"/>
    </xf>
    <xf numFmtId="0" fontId="4" fillId="5" borderId="0" xfId="4" applyFont="1" applyAlignment="1">
      <alignment horizontal="left" vertical="top" wrapText="1"/>
    </xf>
    <xf numFmtId="0" fontId="3" fillId="5" borderId="0" xfId="4" applyFont="1" applyAlignment="1">
      <alignment horizontal="left" vertical="top" wrapText="1"/>
    </xf>
    <xf numFmtId="0" fontId="1" fillId="5" borderId="0" xfId="4" applyFont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10" fillId="4" borderId="0" xfId="1" applyNumberFormat="1" applyFill="1"/>
    <xf numFmtId="2" fontId="10" fillId="4" borderId="0" xfId="1" applyNumberFormat="1" applyFill="1"/>
    <xf numFmtId="21" fontId="10" fillId="4" borderId="0" xfId="1" applyNumberFormat="1" applyFill="1" applyAlignment="1">
      <alignment vertical="center"/>
    </xf>
  </cellXfs>
  <cellStyles count="17">
    <cellStyle name="20 % – Poudarek5 2" xfId="9"/>
    <cellStyle name="20% - Accent5" xfId="4" builtinId="46"/>
    <cellStyle name="20% - Accent6" xfId="16" builtinId="50"/>
    <cellStyle name="Accent2" xfId="5" builtinId="33"/>
    <cellStyle name="Accent5" xfId="6" builtinId="45"/>
    <cellStyle name="Navadno 2" xfId="7"/>
    <cellStyle name="Navadno 2 2" xfId="11"/>
    <cellStyle name="Navadno 3" xfId="8"/>
    <cellStyle name="Navadno 4" xfId="13"/>
    <cellStyle name="Navadno_A-3_test_SSI11" xfId="1"/>
    <cellStyle name="Navadno_A-4T_1AEI1" xfId="2"/>
    <cellStyle name="Normal" xfId="0" builtinId="0"/>
    <cellStyle name="Odstotek 2" xfId="3"/>
    <cellStyle name="Odstotek 2 2" xfId="12"/>
    <cellStyle name="Odstotek 3" xfId="10"/>
    <cellStyle name="Odstotek 4" xfId="15"/>
    <cellStyle name="Valuta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</xdr:colOff>
      <xdr:row>29</xdr:row>
      <xdr:rowOff>189839</xdr:rowOff>
    </xdr:from>
    <xdr:to>
      <xdr:col>13</xdr:col>
      <xdr:colOff>874306</xdr:colOff>
      <xdr:row>37</xdr:row>
      <xdr:rowOff>22861</xdr:rowOff>
    </xdr:to>
    <xdr:pic>
      <xdr:nvPicPr>
        <xdr:cNvPr id="2" name="Slika 1" descr="Rezultat iskanja slik za rogliÄ giro d'italia 201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0560" y="5714339"/>
          <a:ext cx="2085886" cy="1357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607695</xdr:colOff>
      <xdr:row>7</xdr:row>
      <xdr:rowOff>13335</xdr:rowOff>
    </xdr:from>
    <xdr:to>
      <xdr:col>27</xdr:col>
      <xdr:colOff>291465</xdr:colOff>
      <xdr:row>22</xdr:row>
      <xdr:rowOff>13335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21BC785-500D-40C9-A445-5FF33705D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1370" y="1346835"/>
          <a:ext cx="2731770" cy="2857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lemen krebelj" refreshedDate="44657.860524305557" createdVersion="6" refreshedVersion="6" minRefreshableVersion="3" recordCount="176">
  <cacheSource type="worksheet">
    <worksheetSource ref="A6:J182" sheet="nalogo pripravila I. Kragelj"/>
  </cacheSource>
  <cacheFields count="14">
    <cacheField name="zap .št." numFmtId="0">
      <sharedItems containsMixedTypes="1" containsNumber="1" containsInteger="1" minValue="1" maxValue="175" count="17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s v="OTL"/>
      </sharedItems>
    </cacheField>
    <cacheField name="kolesar" numFmtId="0">
      <sharedItems count="176">
        <s v="Primož Roglič"/>
        <s v="Simon Yates"/>
        <s v="Vincenzo Nibali"/>
        <s v="Miguel Ángel López"/>
        <s v="Tom Dumoulin"/>
        <s v="Rafał Majka"/>
        <s v="Tao Geoghegan Hart"/>
        <s v="Laurens De Plus"/>
        <s v="Bauke Mollema"/>
        <s v="Damiano Caruso"/>
        <s v="Pello Bilbao"/>
        <s v="Víctor de la Parte"/>
        <s v="Bob Jungels"/>
        <s v="Richard Carapaz"/>
        <s v="Tanel Kangert"/>
        <s v="Hugh Carthy"/>
        <s v="Diego Ulissi"/>
        <s v="Davide Formolo"/>
        <s v="Domenico Pozzovivo"/>
        <s v="Victor Campenaerts"/>
        <s v="Chad Haga"/>
        <s v="James Knox"/>
        <s v="Daniel Navarro"/>
        <s v="Luke Durbridge"/>
        <s v="Dario Cataldo"/>
        <s v="Esteban Chaves"/>
        <s v="Valerio Conti"/>
        <s v="Pavel Sivakov"/>
        <s v="Ion Izagirre"/>
        <s v="Tony Gallopin"/>
        <s v="Enrico Gasparotto"/>
        <s v="Mikkel Frølich Honoré"/>
        <s v="Brent Bookwalter"/>
        <s v="Lucas Hamilton"/>
        <s v="Jos van Emden"/>
        <s v="Mikel Landa"/>
        <s v="Cesare Benedetti"/>
        <s v="Ben O'Connor"/>
        <s v="Robert Power"/>
        <s v="Joe Dombrowski"/>
        <s v="Kristijan Koren"/>
        <s v="Eddie Dunbar"/>
        <s v="Scott Davies"/>
        <s v="Jan Polanc"/>
        <s v="Mattia Cattaneo"/>
        <s v="Jack Bauer"/>
        <s v="Rubén Plaza"/>
        <s v="Laurens ten Dam"/>
        <s v="Tobias Ludvigsson"/>
        <s v="Pieter Serry"/>
        <s v="Louis Vervaeke"/>
        <s v="Chris Hamilton"/>
        <s v="Ilnur Zakarin"/>
        <s v="Mikel Nieve"/>
        <s v="Paweł Poljański"/>
        <s v="Davide Villella"/>
        <s v="Héctor Carretero"/>
        <s v="Jan Hirt"/>
        <s v="Fausto Masnada"/>
        <s v="Andrey Zeits"/>
        <s v="Amanuel Ghebreigzabhier"/>
        <s v="Manuele Boaro"/>
        <s v="Ignatas Konovalovas"/>
        <s v="Giulio Ciccone"/>
        <s v="Sebastián Henao"/>
        <s v="Krists Neilands"/>
        <s v="Gianluca Brambilla"/>
        <s v="Amaro Antunes"/>
        <s v="Kamil Gradek"/>
        <s v="Eros Capecchi"/>
        <s v="Lluís Mas"/>
        <s v="Florian Sénéchal"/>
        <s v="Antonio Pedrero"/>
        <s v="Jai Hindley"/>
        <s v="Nicola Conci"/>
        <s v="Tom Bohli"/>
        <s v="Andrey Amador"/>
        <s v="Giovanni Carboni"/>
        <s v="Christopher Juul-Jensen"/>
        <s v="Jay McCarthy"/>
        <s v="Larry Warbasse"/>
        <s v="Ben Gastauer"/>
        <s v="Jasper de Buyst"/>
        <s v="Andrea Vendrame"/>
        <s v="Alexis Vuillermoz"/>
        <s v="Antonio Nibali"/>
        <s v="Thomas De Gendt"/>
        <s v="Josef Černý"/>
        <s v="Sean Bennett"/>
        <s v="Enrico Battaglin"/>
        <s v="Matteo Montaguti"/>
        <s v="Jan Bakelants"/>
        <s v="Sepp Kuss"/>
        <s v="Francisco José Ventoso"/>
        <s v="Jasha Sütterlin"/>
        <s v="Antwan Tolhoek"/>
        <s v="Salvatore Puccio"/>
        <s v="Nathan Brown"/>
        <s v="Nans Peters"/>
        <s v="Francesco Gavazzi"/>
        <s v="Kristian Sbaragli"/>
        <s v="Sam Oomen"/>
        <s v="Valerio Agnoli"/>
        <s v="Hubert Dupont"/>
        <s v="José Joaquín Rojas"/>
        <s v="Reto Hollenstein"/>
        <s v="Ryan Gibbons"/>
        <s v="Paul Martens"/>
        <s v="Jhonatan Narváez"/>
        <s v="Valentin Madouas"/>
        <s v="Michael Gogl"/>
        <s v="Olivier Le Gac"/>
        <s v="Miles Scotson"/>
        <s v="Andrea Garosio"/>
        <s v="François Bidard"/>
        <s v="Iván Ramiro Sosa"/>
        <s v="Dmitry Strakhov"/>
        <s v="Fernando Gaviria"/>
        <s v="Koen Bouwman"/>
        <s v="Grega Bole"/>
        <s v="Luca Covili"/>
        <s v="Arnaud Démare"/>
        <s v="Ramon Sinkeldam"/>
        <s v="Fabio Sabatini"/>
        <s v="Nico Denz"/>
        <s v="Christian Knees"/>
        <s v="Awet Gebremedhin"/>
        <s v="Marco Canola"/>
        <s v="Łukasz Owsian"/>
        <s v="Marco Frapporti"/>
        <s v="Juan José Lobato"/>
        <s v="Jelle Vanendert"/>
        <s v="Jenthe Biermans"/>
        <s v="Pascal Ackermann"/>
        <s v="Roger Kluge"/>
        <s v="Adam Hansen"/>
        <s v="Guillaume Boivin"/>
        <s v="Mirco Maestri"/>
        <s v="Simone Consonni"/>
        <s v="Marco Marcato"/>
        <s v="Giovanni Lonardi"/>
        <s v="Elia Viviani"/>
        <s v="Jonathan Klever Caicedo"/>
        <s v="Nicola Bagioli"/>
        <s v="Guy Niv"/>
        <s v="Ivan Santaromita"/>
        <s v="Viacheslav Kuznetsov"/>
        <s v="Davide Cimolai"/>
        <s v="Lorenzo Rota"/>
        <s v="Markel Irizar"/>
        <s v="Jacopo Guarnieri"/>
        <s v="Danilo Wyss"/>
        <s v="Marco Haller"/>
        <s v="Conor Dunne"/>
        <s v="Umberto Orsini"/>
        <s v="Juan Sebastián Molano"/>
        <s v="Miguel Eduardo Florez"/>
        <s v="Giacomo Nizzolo"/>
        <s v="Tosh Van der Sande"/>
        <s v="Paolo Simion"/>
        <s v="Tom Leezer"/>
        <s v="Rüdiger Selig"/>
        <s v="Sacha Modolo"/>
        <s v="Matteo Moschetti"/>
        <s v="Enrico Barbin"/>
        <s v="Mark Renshaw"/>
        <s v="Caleb Ewan"/>
        <s v="Damiano Cima"/>
        <s v="Manuel Senni"/>
        <s v="Sho Hatsuyama"/>
        <s v="Manuel Belletti"/>
        <s v="Michael Schwarzmann"/>
        <s v="Will Clarke"/>
        <s v="Jakub Mareczko"/>
        <s v="Matti Breschel"/>
        <s v="Hiroki Nishimura"/>
      </sharedItems>
    </cacheField>
    <cacheField name="Nationality" numFmtId="0">
      <sharedItems count="33">
        <s v="SI"/>
        <s v="GB"/>
        <s v="IT"/>
        <s v="CO"/>
        <s v="NL"/>
        <s v="PL"/>
        <s v="BE"/>
        <s v="ES"/>
        <s v="LU"/>
        <s v="EC"/>
        <s v="EE"/>
        <s v="US"/>
        <s v="AU"/>
        <s v="RU"/>
        <s v="FR"/>
        <s v="DK"/>
        <s v="IE"/>
        <s v="NZ"/>
        <s v="SE"/>
        <s v="CZ"/>
        <s v="KZ"/>
        <s v="ER"/>
        <s v="LT"/>
        <s v="LV"/>
        <s v="PT"/>
        <s v="CH"/>
        <s v="CR"/>
        <s v="DE"/>
        <s v="ZA"/>
        <s v="AT"/>
        <s v="CA"/>
        <s v="IL"/>
        <s v="JP"/>
      </sharedItems>
    </cacheField>
    <cacheField name="Team" numFmtId="0">
      <sharedItems count="22">
        <s v="Team Jumbo-Visma"/>
        <s v="Mitchelton-Scott"/>
        <s v="Bahrain Merida"/>
        <s v="Astana"/>
        <s v="Team Sunweb"/>
        <s v="BORA - hansgrohe"/>
        <s v="Team INEOS"/>
        <s v="Trek - Segafredo"/>
        <s v="CCC Team"/>
        <s v="Deceuninck - Quick Step"/>
        <s v="Movistar Team"/>
        <s v="EF Education First"/>
        <s v="UAE-Team Emirates"/>
        <s v="Lotto Soudal"/>
        <s v="Team Katusha - Alpecin"/>
        <s v="AG2R La Mondiale"/>
        <s v="Team Dimension Data"/>
        <s v="Androni Giocattoli - Sidermec"/>
        <s v="Israel Cycling Academy"/>
        <s v="Groupama - FDJ"/>
        <s v="Bardiani - CSF"/>
        <s v="Nippo Vini Fantini Faizanè"/>
      </sharedItems>
    </cacheField>
    <cacheField name="število točk" numFmtId="0">
      <sharedItems containsString="0" containsBlank="1" containsNumber="1" containsInteger="1" minValue="1" maxValue="80" count="16">
        <n v="80"/>
        <n v="50"/>
        <n v="35"/>
        <n v="25"/>
        <n v="18"/>
        <n v="15"/>
        <n v="12"/>
        <n v="10"/>
        <n v="8"/>
        <n v="6"/>
        <n v="5"/>
        <n v="4"/>
        <n v="3"/>
        <n v="2"/>
        <n v="1"/>
        <m/>
      </sharedItems>
    </cacheField>
    <cacheField name="čas vožnje" numFmtId="47">
      <sharedItems containsNonDate="0" containsDate="1" containsString="0" containsBlank="1" minDate="1899-12-30T00:00:19" maxDate="1899-12-30T00:12:54" count="100">
        <d v="1899-12-30T00:12:54"/>
        <d v="1899-12-30T00:00:19"/>
        <d v="1899-12-30T00:00:23"/>
        <d v="1899-12-30T00:00:28"/>
        <m/>
        <d v="1899-12-30T00:00:33"/>
        <d v="1899-12-30T00:00:35"/>
        <d v="1899-12-30T00:00:39"/>
        <d v="1899-12-30T00:00:40"/>
        <d v="1899-12-30T00:00:42"/>
        <d v="1899-12-30T00:00:45"/>
        <d v="1899-12-30T00:00:46"/>
        <d v="1899-12-30T00:00:47"/>
        <d v="1899-12-30T00:00:50"/>
        <d v="1899-12-30T00:00:53"/>
        <d v="1899-12-30T00:00:54"/>
        <d v="1899-12-30T00:00:57"/>
        <d v="1899-12-30T00:00:58"/>
        <d v="1899-12-30T00:00:59"/>
        <d v="1899-12-30T00:01:00"/>
        <d v="1899-12-30T00:01:01"/>
        <d v="1899-12-30T00:01:02"/>
        <d v="1899-12-30T00:01:04"/>
        <d v="1899-12-30T00:01:05"/>
        <d v="1899-12-30T00:01:06"/>
        <d v="1899-12-30T00:01:07"/>
        <d v="1899-12-30T00:01:09"/>
        <d v="1899-12-30T00:01:12"/>
        <d v="1899-12-30T00:01:13"/>
        <d v="1899-12-30T00:01:14"/>
        <d v="1899-12-30T00:01:16"/>
        <d v="1899-12-30T00:01:17"/>
        <d v="1899-12-30T00:01:18"/>
        <d v="1899-12-30T00:01:19"/>
        <d v="1899-12-30T00:01:20"/>
        <d v="1899-12-30T00:01:22"/>
        <d v="1899-12-30T00:01:25"/>
        <d v="1899-12-30T00:01:27"/>
        <d v="1899-12-30T00:01:28"/>
        <d v="1899-12-30T00:01:29"/>
        <d v="1899-12-30T00:01:30"/>
        <d v="1899-12-30T00:01:31"/>
        <d v="1899-12-30T00:01:32"/>
        <d v="1899-12-30T00:01:33"/>
        <d v="1899-12-30T00:01:34"/>
        <d v="1899-12-30T00:01:37"/>
        <d v="1899-12-30T00:01:38"/>
        <d v="1899-12-30T00:01:39"/>
        <d v="1899-12-30T00:01:40"/>
        <d v="1899-12-30T00:01:41"/>
        <d v="1899-12-30T00:01:43"/>
        <d v="1899-12-30T00:01:45"/>
        <d v="1899-12-30T00:01:46"/>
        <d v="1899-12-30T00:01:47"/>
        <d v="1899-12-30T00:01:48"/>
        <d v="1899-12-30T00:01:49"/>
        <d v="1899-12-30T00:01:51"/>
        <d v="1899-12-30T00:01:52"/>
        <d v="1899-12-30T00:01:53"/>
        <d v="1899-12-30T00:01:54"/>
        <d v="1899-12-30T00:01:55"/>
        <d v="1899-12-30T00:01:56"/>
        <d v="1899-12-30T00:01:57"/>
        <d v="1899-12-30T00:01:58"/>
        <d v="1899-12-30T00:01:59"/>
        <d v="1899-12-30T00:02:01"/>
        <d v="1899-12-30T00:02:02"/>
        <d v="1899-12-30T00:02:04"/>
        <d v="1899-12-30T00:02:05"/>
        <d v="1899-12-30T00:02:06"/>
        <d v="1899-12-30T00:02:07"/>
        <d v="1899-12-30T00:02:09"/>
        <d v="1899-12-30T00:02:11"/>
        <d v="1899-12-30T00:02:12"/>
        <d v="1899-12-30T00:02:16"/>
        <d v="1899-12-30T00:02:18"/>
        <d v="1899-12-30T00:02:19"/>
        <d v="1899-12-30T00:02:21"/>
        <d v="1899-12-30T00:02:23"/>
        <d v="1899-12-30T00:02:24"/>
        <d v="1899-12-30T00:02:25"/>
        <d v="1899-12-30T00:02:28"/>
        <d v="1899-12-30T00:02:30"/>
        <d v="1899-12-30T00:02:31"/>
        <d v="1899-12-30T00:02:32"/>
        <d v="1899-12-30T00:02:33"/>
        <d v="1899-12-30T00:02:34"/>
        <d v="1899-12-30T00:02:35"/>
        <d v="1899-12-30T00:02:36"/>
        <d v="1899-12-30T00:02:40"/>
        <d v="1899-12-30T00:02:43"/>
        <d v="1899-12-30T00:02:44"/>
        <d v="1899-12-30T00:02:46"/>
        <d v="1899-12-30T00:02:47"/>
        <d v="1899-12-30T00:02:58"/>
        <d v="1899-12-30T00:03:04"/>
        <d v="1899-12-30T00:03:08"/>
        <d v="1899-12-30T00:03:23"/>
        <d v="1899-12-30T00:03:30"/>
        <d v="1899-12-30T00:04:36"/>
      </sharedItems>
      <fieldGroup par="11" base="5">
        <rangePr groupBy="seconds" startDate="1899-12-30T00:00:19" endDate="1899-12-30T00:12:54"/>
        <groupItems count="62">
          <s v="(blank)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.01.1900"/>
        </groupItems>
      </fieldGroup>
    </cacheField>
    <cacheField name="Dosežen čas" numFmtId="0">
      <sharedItems containsNonDate="0" containsDate="1" containsString="0" containsBlank="1" minDate="1899-12-30T00:12:54" maxDate="1899-12-30T00:17:30" count="100">
        <m/>
        <d v="1899-12-30T00:13:13"/>
        <d v="1899-12-30T00:13:17"/>
        <d v="1899-12-30T00:13:22"/>
        <d v="1899-12-30T00:12:54"/>
        <d v="1899-12-30T00:13:27"/>
        <d v="1899-12-30T00:13:29"/>
        <d v="1899-12-30T00:13:33"/>
        <d v="1899-12-30T00:13:34"/>
        <d v="1899-12-30T00:13:36"/>
        <d v="1899-12-30T00:13:39"/>
        <d v="1899-12-30T00:13:40"/>
        <d v="1899-12-30T00:13:41"/>
        <d v="1899-12-30T00:13:44"/>
        <d v="1899-12-30T00:13:47"/>
        <d v="1899-12-30T00:13:48"/>
        <d v="1899-12-30T00:13:51"/>
        <d v="1899-12-30T00:13:52"/>
        <d v="1899-12-30T00:13:53"/>
        <d v="1899-12-30T00:13:54"/>
        <d v="1899-12-30T00:13:55"/>
        <d v="1899-12-30T00:13:56"/>
        <d v="1899-12-30T00:13:58"/>
        <d v="1899-12-30T00:13:59"/>
        <d v="1899-12-30T00:14:00"/>
        <d v="1899-12-30T00:14:01"/>
        <d v="1899-12-30T00:14:03"/>
        <d v="1899-12-30T00:14:06"/>
        <d v="1899-12-30T00:14:07"/>
        <d v="1899-12-30T00:14:08"/>
        <d v="1899-12-30T00:14:10"/>
        <d v="1899-12-30T00:14:11"/>
        <d v="1899-12-30T00:14:12"/>
        <d v="1899-12-30T00:14:13"/>
        <d v="1899-12-30T00:14:14"/>
        <d v="1899-12-30T00:14:16"/>
        <d v="1899-12-30T00:14:19"/>
        <d v="1899-12-30T00:14:21"/>
        <d v="1899-12-30T00:14:22"/>
        <d v="1899-12-30T00:14:23"/>
        <d v="1899-12-30T00:14:24"/>
        <d v="1899-12-30T00:14:25"/>
        <d v="1899-12-30T00:14:26"/>
        <d v="1899-12-30T00:14:27"/>
        <d v="1899-12-30T00:14:28"/>
        <d v="1899-12-30T00:14:31"/>
        <d v="1899-12-30T00:14:32"/>
        <d v="1899-12-30T00:14:33"/>
        <d v="1899-12-30T00:14:34"/>
        <d v="1899-12-30T00:14:35"/>
        <d v="1899-12-30T00:14:37"/>
        <d v="1899-12-30T00:14:39"/>
        <d v="1899-12-30T00:14:40"/>
        <d v="1899-12-30T00:14:41"/>
        <d v="1899-12-30T00:14:42"/>
        <d v="1899-12-30T00:14:43"/>
        <d v="1899-12-30T00:14:45"/>
        <d v="1899-12-30T00:14:46"/>
        <d v="1899-12-30T00:14:47"/>
        <d v="1899-12-30T00:14:48"/>
        <d v="1899-12-30T00:14:49"/>
        <d v="1899-12-30T00:14:50"/>
        <d v="1899-12-30T00:14:51"/>
        <d v="1899-12-30T00:14:52"/>
        <d v="1899-12-30T00:14:53"/>
        <d v="1899-12-30T00:14:55"/>
        <d v="1899-12-30T00:14:56"/>
        <d v="1899-12-30T00:14:58"/>
        <d v="1899-12-30T00:14:59"/>
        <d v="1899-12-30T00:15:00"/>
        <d v="1899-12-30T00:15:01"/>
        <d v="1899-12-30T00:15:03"/>
        <d v="1899-12-30T00:15:05"/>
        <d v="1899-12-30T00:15:06"/>
        <d v="1899-12-30T00:15:10"/>
        <d v="1899-12-30T00:15:12"/>
        <d v="1899-12-30T00:15:13"/>
        <d v="1899-12-30T00:15:15"/>
        <d v="1899-12-30T00:15:17"/>
        <d v="1899-12-30T00:15:18"/>
        <d v="1899-12-30T00:15:19"/>
        <d v="1899-12-30T00:15:22"/>
        <d v="1899-12-30T00:15:24"/>
        <d v="1899-12-30T00:15:25"/>
        <d v="1899-12-30T00:15:26"/>
        <d v="1899-12-30T00:15:27"/>
        <d v="1899-12-30T00:15:28"/>
        <d v="1899-12-30T00:15:29"/>
        <d v="1899-12-30T00:15:30"/>
        <d v="1899-12-30T00:15:34"/>
        <d v="1899-12-30T00:15:37"/>
        <d v="1899-12-30T00:15:38"/>
        <d v="1899-12-30T00:15:40"/>
        <d v="1899-12-30T00:15:41"/>
        <d v="1899-12-30T00:15:52"/>
        <d v="1899-12-30T00:15:58"/>
        <d v="1899-12-30T00:16:02"/>
        <d v="1899-12-30T00:16:17"/>
        <d v="1899-12-30T00:16:24"/>
        <d v="1899-12-30T00:17:30"/>
      </sharedItems>
      <fieldGroup par="13" base="6">
        <rangePr groupBy="seconds" startDate="1899-12-30T00:12:54" endDate="1899-12-30T00:17:30"/>
        <groupItems count="62">
          <s v="(blank)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.01.1900"/>
        </groupItems>
      </fieldGroup>
    </cacheField>
    <cacheField name="Nagrada" numFmtId="0">
      <sharedItems count="2">
        <s v="JA"/>
        <s v="NE"/>
      </sharedItems>
    </cacheField>
    <cacheField name="liho/sodo" numFmtId="0">
      <sharedItems count="2">
        <s v="sodo"/>
        <s v="liho"/>
      </sharedItems>
    </cacheField>
    <cacheField name="Besedilo" numFmtId="0">
      <sharedItems count="176">
        <s v="SI Primož Roglič"/>
        <s v="GB Simon Yates"/>
        <s v="IT Vincenzo Nibali"/>
        <s v="CO Miguel Ángel López"/>
        <s v="NL Tom Dumoulin"/>
        <s v="PL Rafał Majka"/>
        <s v="GB Tao Geoghegan Hart"/>
        <s v="BE Laurens De Plus"/>
        <s v="NL Bauke Mollema"/>
        <s v="IT Damiano Caruso"/>
        <s v="ES Pello Bilbao"/>
        <s v="ES Víctor de la Parte"/>
        <s v="LU Bob Jungels"/>
        <s v="EC Richard Carapaz"/>
        <s v="EE Tanel Kangert"/>
        <s v="GB Hugh Carthy"/>
        <s v="IT Diego Ulissi"/>
        <s v="IT Davide Formolo"/>
        <s v="IT Domenico Pozzovivo"/>
        <s v="BE Victor Campenaerts"/>
        <s v="US Chad Haga"/>
        <s v="GB James Knox"/>
        <s v="ES Daniel Navarro"/>
        <s v="AU Luke Durbridge"/>
        <s v="IT Dario Cataldo"/>
        <s v="CO Esteban Chaves"/>
        <s v="IT Valerio Conti"/>
        <s v="RU Pavel Sivakov"/>
        <s v="ES Ion Izagirre"/>
        <s v="FR Tony Gallopin"/>
        <s v="IT Enrico Gasparotto"/>
        <s v="DK Mikkel Frølich Honoré"/>
        <s v="US Brent Bookwalter"/>
        <s v="AU Lucas Hamilton"/>
        <s v="NL Jos van Emden"/>
        <s v="ES Mikel Landa"/>
        <s v="IT Cesare Benedetti"/>
        <s v="AU Ben O'Connor"/>
        <s v="AU Robert Power"/>
        <s v="US Joe Dombrowski"/>
        <s v="SI Kristijan Koren"/>
        <s v="IE Eddie Dunbar"/>
        <s v="GB Scott Davies"/>
        <s v="SI Jan Polanc"/>
        <s v="IT Mattia Cattaneo"/>
        <s v="NZ Jack Bauer"/>
        <s v="ES Rubén Plaza"/>
        <s v="NL Laurens ten Dam"/>
        <s v="SE Tobias Ludvigsson"/>
        <s v="BE Pieter Serry"/>
        <s v="BE Louis Vervaeke"/>
        <s v="AU Chris Hamilton"/>
        <s v="RU Ilnur Zakarin"/>
        <s v="ES Mikel Nieve"/>
        <s v="PL Paweł Poljański"/>
        <s v="IT Davide Villella"/>
        <s v="ES Héctor Carretero"/>
        <s v="CZ Jan Hirt"/>
        <s v="IT Fausto Masnada"/>
        <s v="KZ Andrey Zeits"/>
        <s v="ER Amanuel Ghebreigzabhier"/>
        <s v="IT Manuele Boaro"/>
        <s v="LT Ignatas Konovalovas"/>
        <s v="IT Giulio Ciccone"/>
        <s v="CO Sebastián Henao"/>
        <s v="LV Krists Neilands"/>
        <s v="IT Gianluca Brambilla"/>
        <s v="PT Amaro Antunes"/>
        <s v="PL Kamil Gradek"/>
        <s v="IT Eros Capecchi"/>
        <s v="ES Lluís Mas"/>
        <s v="FR Florian Sénéchal"/>
        <s v="ES Antonio Pedrero"/>
        <s v="AU Jai Hindley"/>
        <s v="IT Nicola Conci"/>
        <s v="CH Tom Bohli"/>
        <s v="CR Andrey Amador"/>
        <s v="IT Giovanni Carboni"/>
        <s v="DK Christopher Juul-Jensen"/>
        <s v="AU Jay McCarthy"/>
        <s v="US Larry Warbasse"/>
        <s v="LU Ben Gastauer"/>
        <s v="BE Jasper de Buyst"/>
        <s v="IT Andrea Vendrame"/>
        <s v="FR Alexis Vuillermoz"/>
        <s v="IT Antonio Nibali"/>
        <s v="BE Thomas De Gendt"/>
        <s v="CZ Josef Černý"/>
        <s v="US Sean Bennett"/>
        <s v="IT Enrico Battaglin"/>
        <s v="IT Matteo Montaguti"/>
        <s v="BE Jan Bakelants"/>
        <s v="US Sepp Kuss"/>
        <s v="ES Francisco José Ventoso"/>
        <s v="DE Jasha Sütterlin"/>
        <s v="NL Antwan Tolhoek"/>
        <s v="IT Salvatore Puccio"/>
        <s v="US Nathan Brown"/>
        <s v="FR Nans Peters"/>
        <s v="IT Francesco Gavazzi"/>
        <s v="IT Kristian Sbaragli"/>
        <s v="NL Sam Oomen"/>
        <s v="IT Valerio Agnoli"/>
        <s v="FR Hubert Dupont"/>
        <s v="ES José Joaquín Rojas"/>
        <s v="CH Reto Hollenstein"/>
        <s v="ZA Ryan Gibbons"/>
        <s v="DE Paul Martens"/>
        <s v="EC Jhonatan Narváez"/>
        <s v="FR Valentin Madouas"/>
        <s v="AT Michael Gogl"/>
        <s v="FR Olivier Le Gac"/>
        <s v="AU Miles Scotson"/>
        <s v="IT Andrea Garosio"/>
        <s v="FR François Bidard"/>
        <s v="CO Iván Ramiro Sosa"/>
        <s v="RU Dmitry Strakhov"/>
        <s v="CO Fernando Gaviria"/>
        <s v="NL Koen Bouwman"/>
        <s v="SI Grega Bole"/>
        <s v="IT Luca Covili"/>
        <s v="FR Arnaud Démare"/>
        <s v="NL Ramon Sinkeldam"/>
        <s v="IT Fabio Sabatini"/>
        <s v="DE Nico Denz"/>
        <s v="DE Christian Knees"/>
        <s v="SE Awet Gebremedhin"/>
        <s v="IT Marco Canola"/>
        <s v="PL Łukasz Owsian"/>
        <s v="IT Marco Frapporti"/>
        <s v="ES Juan José Lobato"/>
        <s v="BE Jelle Vanendert"/>
        <s v="BE Jenthe Biermans"/>
        <s v="DE Pascal Ackermann"/>
        <s v="DE Roger Kluge"/>
        <s v="AU Adam Hansen"/>
        <s v="CA Guillaume Boivin"/>
        <s v="IT Mirco Maestri"/>
        <s v="IT Simone Consonni"/>
        <s v="IT Marco Marcato"/>
        <s v="IT Giovanni Lonardi"/>
        <s v="IT Elia Viviani"/>
        <s v="EC Jonathan Klever Caicedo"/>
        <s v="IT Nicola Bagioli"/>
        <s v="IL Guy Niv"/>
        <s v="IT Ivan Santaromita"/>
        <s v="RU Viacheslav Kuznetsov"/>
        <s v="IT Davide Cimolai"/>
        <s v="IT Lorenzo Rota"/>
        <s v="ES Markel Irizar"/>
        <s v="IT Jacopo Guarnieri"/>
        <s v="CH Danilo Wyss"/>
        <s v="AT Marco Haller"/>
        <s v="IE Conor Dunne"/>
        <s v="IT Umberto Orsini"/>
        <s v="CO Juan Sebastián Molano"/>
        <s v="CO Miguel Eduardo Florez"/>
        <s v="IT Giacomo Nizzolo"/>
        <s v="BE Tosh Van der Sande"/>
        <s v="IT Paolo Simion"/>
        <s v="NL Tom Leezer"/>
        <s v="DE Rüdiger Selig"/>
        <s v="IT Sacha Modolo"/>
        <s v="IT Matteo Moschetti"/>
        <s v="IT Enrico Barbin"/>
        <s v="AU Mark Renshaw"/>
        <s v="AU Caleb Ewan"/>
        <s v="IT Damiano Cima"/>
        <s v="IT Manuel Senni"/>
        <s v="JP Sho Hatsuyama"/>
        <s v="IT Manuel Belletti"/>
        <s v="DE Michael Schwarzmann"/>
        <s v="AU Will Clarke"/>
        <s v="IT Jakub Mareczko"/>
        <s v="DK Matti Breschel"/>
        <s v="JP Hiroki Nishimura"/>
      </sharedItems>
    </cacheField>
    <cacheField name="Minutes" numFmtId="0" databaseField="0">
      <fieldGroup base="5">
        <rangePr groupBy="minutes" startDate="1899-12-30T00:00:19" endDate="1899-12-30T00:12:54"/>
        <groupItems count="62">
          <s v="&lt;0.01.19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.01.1900"/>
        </groupItems>
      </fieldGroup>
    </cacheField>
    <cacheField name="Hours" numFmtId="0" databaseField="0">
      <fieldGroup base="5">
        <rangePr groupBy="hours" startDate="1899-12-30T00:00:19" endDate="1899-12-30T00:12:54"/>
        <groupItems count="26">
          <s v="&lt;0.01.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.01.1900"/>
        </groupItems>
      </fieldGroup>
    </cacheField>
    <cacheField name="Minutes2" numFmtId="0" databaseField="0">
      <fieldGroup base="6">
        <rangePr groupBy="minutes" startDate="1899-12-30T00:12:54" endDate="1899-12-30T00:17:30"/>
        <groupItems count="62">
          <s v="&lt;0.01.1900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0.01.1900"/>
        </groupItems>
      </fieldGroup>
    </cacheField>
    <cacheField name="Hours2" numFmtId="0" databaseField="0">
      <fieldGroup base="6">
        <rangePr groupBy="hours" startDate="1899-12-30T00:12:54" endDate="1899-12-30T00:17:30"/>
        <groupItems count="26">
          <s v="&lt;0.01.1900"/>
          <s v="00"/>
          <s v="01"/>
          <s v="02"/>
          <s v="03"/>
          <s v="04"/>
          <s v="05"/>
          <s v="06"/>
          <s v="07"/>
          <s v="08"/>
          <s v="09"/>
          <s v="10"/>
          <s v="11"/>
          <s v="12"/>
          <s v="13"/>
          <s v="14"/>
          <s v="15"/>
          <s v="16"/>
          <s v="17"/>
          <s v="18"/>
          <s v="19"/>
          <s v="20"/>
          <s v="21"/>
          <s v="22"/>
          <s v="23"/>
          <s v="&gt;0.01.190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6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0"/>
    <x v="0"/>
    <x v="1"/>
  </r>
  <r>
    <x v="2"/>
    <x v="2"/>
    <x v="2"/>
    <x v="2"/>
    <x v="2"/>
    <x v="2"/>
    <x v="2"/>
    <x v="0"/>
    <x v="1"/>
    <x v="2"/>
  </r>
  <r>
    <x v="3"/>
    <x v="3"/>
    <x v="3"/>
    <x v="3"/>
    <x v="3"/>
    <x v="3"/>
    <x v="3"/>
    <x v="0"/>
    <x v="1"/>
    <x v="3"/>
  </r>
  <r>
    <x v="4"/>
    <x v="4"/>
    <x v="4"/>
    <x v="4"/>
    <x v="4"/>
    <x v="4"/>
    <x v="4"/>
    <x v="0"/>
    <x v="0"/>
    <x v="4"/>
  </r>
  <r>
    <x v="5"/>
    <x v="5"/>
    <x v="5"/>
    <x v="5"/>
    <x v="5"/>
    <x v="5"/>
    <x v="5"/>
    <x v="0"/>
    <x v="1"/>
    <x v="5"/>
  </r>
  <r>
    <x v="6"/>
    <x v="6"/>
    <x v="1"/>
    <x v="6"/>
    <x v="6"/>
    <x v="6"/>
    <x v="6"/>
    <x v="0"/>
    <x v="0"/>
    <x v="6"/>
  </r>
  <r>
    <x v="7"/>
    <x v="7"/>
    <x v="6"/>
    <x v="0"/>
    <x v="7"/>
    <x v="4"/>
    <x v="4"/>
    <x v="0"/>
    <x v="0"/>
    <x v="7"/>
  </r>
  <r>
    <x v="8"/>
    <x v="8"/>
    <x v="4"/>
    <x v="7"/>
    <x v="8"/>
    <x v="7"/>
    <x v="7"/>
    <x v="0"/>
    <x v="0"/>
    <x v="8"/>
  </r>
  <r>
    <x v="9"/>
    <x v="9"/>
    <x v="2"/>
    <x v="2"/>
    <x v="9"/>
    <x v="8"/>
    <x v="8"/>
    <x v="0"/>
    <x v="0"/>
    <x v="9"/>
  </r>
  <r>
    <x v="10"/>
    <x v="10"/>
    <x v="7"/>
    <x v="3"/>
    <x v="10"/>
    <x v="9"/>
    <x v="9"/>
    <x v="0"/>
    <x v="1"/>
    <x v="10"/>
  </r>
  <r>
    <x v="11"/>
    <x v="11"/>
    <x v="7"/>
    <x v="8"/>
    <x v="11"/>
    <x v="10"/>
    <x v="10"/>
    <x v="0"/>
    <x v="0"/>
    <x v="11"/>
  </r>
  <r>
    <x v="12"/>
    <x v="12"/>
    <x v="8"/>
    <x v="9"/>
    <x v="12"/>
    <x v="11"/>
    <x v="11"/>
    <x v="0"/>
    <x v="1"/>
    <x v="12"/>
  </r>
  <r>
    <x v="13"/>
    <x v="13"/>
    <x v="9"/>
    <x v="10"/>
    <x v="13"/>
    <x v="12"/>
    <x v="12"/>
    <x v="0"/>
    <x v="0"/>
    <x v="13"/>
  </r>
  <r>
    <x v="14"/>
    <x v="14"/>
    <x v="10"/>
    <x v="11"/>
    <x v="14"/>
    <x v="4"/>
    <x v="4"/>
    <x v="0"/>
    <x v="1"/>
    <x v="14"/>
  </r>
  <r>
    <x v="15"/>
    <x v="15"/>
    <x v="1"/>
    <x v="11"/>
    <x v="15"/>
    <x v="4"/>
    <x v="4"/>
    <x v="1"/>
    <x v="0"/>
    <x v="15"/>
  </r>
  <r>
    <x v="16"/>
    <x v="16"/>
    <x v="2"/>
    <x v="12"/>
    <x v="15"/>
    <x v="13"/>
    <x v="13"/>
    <x v="1"/>
    <x v="0"/>
    <x v="16"/>
  </r>
  <r>
    <x v="17"/>
    <x v="17"/>
    <x v="2"/>
    <x v="5"/>
    <x v="15"/>
    <x v="4"/>
    <x v="4"/>
    <x v="1"/>
    <x v="0"/>
    <x v="17"/>
  </r>
  <r>
    <x v="18"/>
    <x v="18"/>
    <x v="2"/>
    <x v="2"/>
    <x v="15"/>
    <x v="14"/>
    <x v="14"/>
    <x v="1"/>
    <x v="0"/>
    <x v="18"/>
  </r>
  <r>
    <x v="19"/>
    <x v="19"/>
    <x v="6"/>
    <x v="13"/>
    <x v="15"/>
    <x v="4"/>
    <x v="4"/>
    <x v="1"/>
    <x v="0"/>
    <x v="19"/>
  </r>
  <r>
    <x v="20"/>
    <x v="20"/>
    <x v="11"/>
    <x v="4"/>
    <x v="15"/>
    <x v="15"/>
    <x v="15"/>
    <x v="1"/>
    <x v="0"/>
    <x v="20"/>
  </r>
  <r>
    <x v="21"/>
    <x v="21"/>
    <x v="1"/>
    <x v="9"/>
    <x v="15"/>
    <x v="16"/>
    <x v="16"/>
    <x v="1"/>
    <x v="0"/>
    <x v="21"/>
  </r>
  <r>
    <x v="22"/>
    <x v="22"/>
    <x v="7"/>
    <x v="14"/>
    <x v="15"/>
    <x v="17"/>
    <x v="17"/>
    <x v="1"/>
    <x v="0"/>
    <x v="22"/>
  </r>
  <r>
    <x v="23"/>
    <x v="23"/>
    <x v="12"/>
    <x v="1"/>
    <x v="15"/>
    <x v="4"/>
    <x v="4"/>
    <x v="1"/>
    <x v="0"/>
    <x v="23"/>
  </r>
  <r>
    <x v="24"/>
    <x v="24"/>
    <x v="2"/>
    <x v="3"/>
    <x v="15"/>
    <x v="18"/>
    <x v="18"/>
    <x v="1"/>
    <x v="0"/>
    <x v="24"/>
  </r>
  <r>
    <x v="25"/>
    <x v="25"/>
    <x v="3"/>
    <x v="1"/>
    <x v="15"/>
    <x v="19"/>
    <x v="19"/>
    <x v="1"/>
    <x v="0"/>
    <x v="25"/>
  </r>
  <r>
    <x v="26"/>
    <x v="26"/>
    <x v="2"/>
    <x v="12"/>
    <x v="15"/>
    <x v="20"/>
    <x v="20"/>
    <x v="1"/>
    <x v="0"/>
    <x v="26"/>
  </r>
  <r>
    <x v="27"/>
    <x v="27"/>
    <x v="13"/>
    <x v="6"/>
    <x v="15"/>
    <x v="4"/>
    <x v="4"/>
    <x v="1"/>
    <x v="0"/>
    <x v="27"/>
  </r>
  <r>
    <x v="28"/>
    <x v="28"/>
    <x v="7"/>
    <x v="3"/>
    <x v="15"/>
    <x v="4"/>
    <x v="4"/>
    <x v="1"/>
    <x v="0"/>
    <x v="28"/>
  </r>
  <r>
    <x v="29"/>
    <x v="29"/>
    <x v="14"/>
    <x v="15"/>
    <x v="15"/>
    <x v="21"/>
    <x v="21"/>
    <x v="1"/>
    <x v="0"/>
    <x v="29"/>
  </r>
  <r>
    <x v="30"/>
    <x v="30"/>
    <x v="2"/>
    <x v="16"/>
    <x v="15"/>
    <x v="22"/>
    <x v="22"/>
    <x v="1"/>
    <x v="0"/>
    <x v="30"/>
  </r>
  <r>
    <x v="31"/>
    <x v="31"/>
    <x v="15"/>
    <x v="9"/>
    <x v="15"/>
    <x v="4"/>
    <x v="4"/>
    <x v="1"/>
    <x v="0"/>
    <x v="31"/>
  </r>
  <r>
    <x v="32"/>
    <x v="32"/>
    <x v="11"/>
    <x v="1"/>
    <x v="15"/>
    <x v="23"/>
    <x v="23"/>
    <x v="1"/>
    <x v="0"/>
    <x v="32"/>
  </r>
  <r>
    <x v="33"/>
    <x v="33"/>
    <x v="12"/>
    <x v="1"/>
    <x v="15"/>
    <x v="4"/>
    <x v="4"/>
    <x v="1"/>
    <x v="0"/>
    <x v="33"/>
  </r>
  <r>
    <x v="34"/>
    <x v="34"/>
    <x v="4"/>
    <x v="0"/>
    <x v="15"/>
    <x v="24"/>
    <x v="24"/>
    <x v="1"/>
    <x v="0"/>
    <x v="34"/>
  </r>
  <r>
    <x v="35"/>
    <x v="35"/>
    <x v="7"/>
    <x v="10"/>
    <x v="15"/>
    <x v="25"/>
    <x v="25"/>
    <x v="1"/>
    <x v="0"/>
    <x v="35"/>
  </r>
  <r>
    <x v="36"/>
    <x v="36"/>
    <x v="2"/>
    <x v="5"/>
    <x v="15"/>
    <x v="26"/>
    <x v="26"/>
    <x v="1"/>
    <x v="0"/>
    <x v="36"/>
  </r>
  <r>
    <x v="37"/>
    <x v="37"/>
    <x v="12"/>
    <x v="16"/>
    <x v="15"/>
    <x v="27"/>
    <x v="27"/>
    <x v="1"/>
    <x v="0"/>
    <x v="37"/>
  </r>
  <r>
    <x v="38"/>
    <x v="38"/>
    <x v="12"/>
    <x v="4"/>
    <x v="15"/>
    <x v="28"/>
    <x v="28"/>
    <x v="1"/>
    <x v="0"/>
    <x v="38"/>
  </r>
  <r>
    <x v="39"/>
    <x v="39"/>
    <x v="11"/>
    <x v="11"/>
    <x v="15"/>
    <x v="4"/>
    <x v="4"/>
    <x v="1"/>
    <x v="0"/>
    <x v="39"/>
  </r>
  <r>
    <x v="40"/>
    <x v="40"/>
    <x v="0"/>
    <x v="2"/>
    <x v="15"/>
    <x v="4"/>
    <x v="4"/>
    <x v="1"/>
    <x v="0"/>
    <x v="40"/>
  </r>
  <r>
    <x v="41"/>
    <x v="41"/>
    <x v="16"/>
    <x v="6"/>
    <x v="15"/>
    <x v="29"/>
    <x v="29"/>
    <x v="1"/>
    <x v="0"/>
    <x v="41"/>
  </r>
  <r>
    <x v="42"/>
    <x v="42"/>
    <x v="1"/>
    <x v="16"/>
    <x v="15"/>
    <x v="4"/>
    <x v="4"/>
    <x v="1"/>
    <x v="0"/>
    <x v="42"/>
  </r>
  <r>
    <x v="43"/>
    <x v="43"/>
    <x v="0"/>
    <x v="12"/>
    <x v="15"/>
    <x v="30"/>
    <x v="30"/>
    <x v="1"/>
    <x v="0"/>
    <x v="43"/>
  </r>
  <r>
    <x v="44"/>
    <x v="44"/>
    <x v="2"/>
    <x v="17"/>
    <x v="15"/>
    <x v="4"/>
    <x v="4"/>
    <x v="1"/>
    <x v="0"/>
    <x v="44"/>
  </r>
  <r>
    <x v="45"/>
    <x v="45"/>
    <x v="17"/>
    <x v="1"/>
    <x v="15"/>
    <x v="31"/>
    <x v="31"/>
    <x v="1"/>
    <x v="0"/>
    <x v="45"/>
  </r>
  <r>
    <x v="46"/>
    <x v="46"/>
    <x v="7"/>
    <x v="18"/>
    <x v="15"/>
    <x v="4"/>
    <x v="4"/>
    <x v="1"/>
    <x v="0"/>
    <x v="46"/>
  </r>
  <r>
    <x v="47"/>
    <x v="47"/>
    <x v="4"/>
    <x v="8"/>
    <x v="15"/>
    <x v="32"/>
    <x v="32"/>
    <x v="1"/>
    <x v="0"/>
    <x v="47"/>
  </r>
  <r>
    <x v="48"/>
    <x v="48"/>
    <x v="18"/>
    <x v="19"/>
    <x v="15"/>
    <x v="4"/>
    <x v="4"/>
    <x v="1"/>
    <x v="0"/>
    <x v="48"/>
  </r>
  <r>
    <x v="49"/>
    <x v="49"/>
    <x v="6"/>
    <x v="9"/>
    <x v="15"/>
    <x v="4"/>
    <x v="4"/>
    <x v="1"/>
    <x v="0"/>
    <x v="49"/>
  </r>
  <r>
    <x v="50"/>
    <x v="50"/>
    <x v="6"/>
    <x v="4"/>
    <x v="15"/>
    <x v="33"/>
    <x v="33"/>
    <x v="1"/>
    <x v="0"/>
    <x v="50"/>
  </r>
  <r>
    <x v="51"/>
    <x v="51"/>
    <x v="12"/>
    <x v="4"/>
    <x v="15"/>
    <x v="34"/>
    <x v="34"/>
    <x v="1"/>
    <x v="0"/>
    <x v="51"/>
  </r>
  <r>
    <x v="52"/>
    <x v="52"/>
    <x v="13"/>
    <x v="14"/>
    <x v="15"/>
    <x v="4"/>
    <x v="4"/>
    <x v="1"/>
    <x v="0"/>
    <x v="52"/>
  </r>
  <r>
    <x v="53"/>
    <x v="53"/>
    <x v="7"/>
    <x v="1"/>
    <x v="15"/>
    <x v="35"/>
    <x v="35"/>
    <x v="1"/>
    <x v="0"/>
    <x v="53"/>
  </r>
  <r>
    <x v="54"/>
    <x v="54"/>
    <x v="5"/>
    <x v="5"/>
    <x v="15"/>
    <x v="4"/>
    <x v="4"/>
    <x v="1"/>
    <x v="0"/>
    <x v="54"/>
  </r>
  <r>
    <x v="55"/>
    <x v="55"/>
    <x v="2"/>
    <x v="3"/>
    <x v="15"/>
    <x v="36"/>
    <x v="36"/>
    <x v="1"/>
    <x v="0"/>
    <x v="55"/>
  </r>
  <r>
    <x v="56"/>
    <x v="56"/>
    <x v="7"/>
    <x v="10"/>
    <x v="15"/>
    <x v="37"/>
    <x v="37"/>
    <x v="1"/>
    <x v="0"/>
    <x v="56"/>
  </r>
  <r>
    <x v="57"/>
    <x v="57"/>
    <x v="19"/>
    <x v="3"/>
    <x v="15"/>
    <x v="4"/>
    <x v="4"/>
    <x v="1"/>
    <x v="0"/>
    <x v="57"/>
  </r>
  <r>
    <x v="58"/>
    <x v="58"/>
    <x v="2"/>
    <x v="17"/>
    <x v="15"/>
    <x v="4"/>
    <x v="4"/>
    <x v="1"/>
    <x v="0"/>
    <x v="58"/>
  </r>
  <r>
    <x v="59"/>
    <x v="59"/>
    <x v="20"/>
    <x v="3"/>
    <x v="15"/>
    <x v="4"/>
    <x v="4"/>
    <x v="1"/>
    <x v="0"/>
    <x v="59"/>
  </r>
  <r>
    <x v="60"/>
    <x v="60"/>
    <x v="21"/>
    <x v="16"/>
    <x v="15"/>
    <x v="4"/>
    <x v="4"/>
    <x v="1"/>
    <x v="0"/>
    <x v="60"/>
  </r>
  <r>
    <x v="61"/>
    <x v="61"/>
    <x v="2"/>
    <x v="3"/>
    <x v="15"/>
    <x v="4"/>
    <x v="4"/>
    <x v="1"/>
    <x v="0"/>
    <x v="61"/>
  </r>
  <r>
    <x v="62"/>
    <x v="62"/>
    <x v="22"/>
    <x v="19"/>
    <x v="15"/>
    <x v="4"/>
    <x v="4"/>
    <x v="1"/>
    <x v="0"/>
    <x v="62"/>
  </r>
  <r>
    <x v="63"/>
    <x v="63"/>
    <x v="2"/>
    <x v="7"/>
    <x v="15"/>
    <x v="38"/>
    <x v="38"/>
    <x v="1"/>
    <x v="0"/>
    <x v="63"/>
  </r>
  <r>
    <x v="64"/>
    <x v="64"/>
    <x v="3"/>
    <x v="6"/>
    <x v="15"/>
    <x v="4"/>
    <x v="4"/>
    <x v="1"/>
    <x v="0"/>
    <x v="64"/>
  </r>
  <r>
    <x v="65"/>
    <x v="65"/>
    <x v="23"/>
    <x v="18"/>
    <x v="15"/>
    <x v="4"/>
    <x v="4"/>
    <x v="1"/>
    <x v="0"/>
    <x v="65"/>
  </r>
  <r>
    <x v="66"/>
    <x v="66"/>
    <x v="2"/>
    <x v="7"/>
    <x v="15"/>
    <x v="39"/>
    <x v="39"/>
    <x v="1"/>
    <x v="0"/>
    <x v="66"/>
  </r>
  <r>
    <x v="67"/>
    <x v="67"/>
    <x v="24"/>
    <x v="8"/>
    <x v="15"/>
    <x v="4"/>
    <x v="4"/>
    <x v="1"/>
    <x v="0"/>
    <x v="67"/>
  </r>
  <r>
    <x v="68"/>
    <x v="68"/>
    <x v="5"/>
    <x v="8"/>
    <x v="15"/>
    <x v="4"/>
    <x v="4"/>
    <x v="1"/>
    <x v="0"/>
    <x v="68"/>
  </r>
  <r>
    <x v="69"/>
    <x v="69"/>
    <x v="2"/>
    <x v="9"/>
    <x v="15"/>
    <x v="40"/>
    <x v="40"/>
    <x v="1"/>
    <x v="0"/>
    <x v="69"/>
  </r>
  <r>
    <x v="70"/>
    <x v="70"/>
    <x v="7"/>
    <x v="10"/>
    <x v="15"/>
    <x v="4"/>
    <x v="4"/>
    <x v="1"/>
    <x v="0"/>
    <x v="70"/>
  </r>
  <r>
    <x v="71"/>
    <x v="71"/>
    <x v="14"/>
    <x v="9"/>
    <x v="15"/>
    <x v="4"/>
    <x v="4"/>
    <x v="1"/>
    <x v="0"/>
    <x v="71"/>
  </r>
  <r>
    <x v="72"/>
    <x v="72"/>
    <x v="7"/>
    <x v="10"/>
    <x v="15"/>
    <x v="4"/>
    <x v="4"/>
    <x v="1"/>
    <x v="0"/>
    <x v="72"/>
  </r>
  <r>
    <x v="73"/>
    <x v="73"/>
    <x v="12"/>
    <x v="4"/>
    <x v="15"/>
    <x v="41"/>
    <x v="41"/>
    <x v="1"/>
    <x v="0"/>
    <x v="73"/>
  </r>
  <r>
    <x v="74"/>
    <x v="74"/>
    <x v="2"/>
    <x v="7"/>
    <x v="15"/>
    <x v="42"/>
    <x v="42"/>
    <x v="1"/>
    <x v="0"/>
    <x v="74"/>
  </r>
  <r>
    <x v="75"/>
    <x v="75"/>
    <x v="25"/>
    <x v="12"/>
    <x v="15"/>
    <x v="4"/>
    <x v="4"/>
    <x v="1"/>
    <x v="0"/>
    <x v="75"/>
  </r>
  <r>
    <x v="76"/>
    <x v="76"/>
    <x v="26"/>
    <x v="10"/>
    <x v="15"/>
    <x v="4"/>
    <x v="4"/>
    <x v="1"/>
    <x v="0"/>
    <x v="76"/>
  </r>
  <r>
    <x v="77"/>
    <x v="77"/>
    <x v="2"/>
    <x v="20"/>
    <x v="15"/>
    <x v="43"/>
    <x v="43"/>
    <x v="1"/>
    <x v="0"/>
    <x v="77"/>
  </r>
  <r>
    <x v="78"/>
    <x v="78"/>
    <x v="15"/>
    <x v="1"/>
    <x v="15"/>
    <x v="4"/>
    <x v="4"/>
    <x v="1"/>
    <x v="0"/>
    <x v="78"/>
  </r>
  <r>
    <x v="79"/>
    <x v="79"/>
    <x v="12"/>
    <x v="5"/>
    <x v="15"/>
    <x v="44"/>
    <x v="44"/>
    <x v="1"/>
    <x v="0"/>
    <x v="79"/>
  </r>
  <r>
    <x v="80"/>
    <x v="80"/>
    <x v="11"/>
    <x v="15"/>
    <x v="15"/>
    <x v="4"/>
    <x v="4"/>
    <x v="1"/>
    <x v="0"/>
    <x v="80"/>
  </r>
  <r>
    <x v="81"/>
    <x v="81"/>
    <x v="8"/>
    <x v="15"/>
    <x v="15"/>
    <x v="45"/>
    <x v="45"/>
    <x v="1"/>
    <x v="0"/>
    <x v="81"/>
  </r>
  <r>
    <x v="82"/>
    <x v="82"/>
    <x v="6"/>
    <x v="13"/>
    <x v="15"/>
    <x v="46"/>
    <x v="46"/>
    <x v="1"/>
    <x v="0"/>
    <x v="82"/>
  </r>
  <r>
    <x v="83"/>
    <x v="83"/>
    <x v="2"/>
    <x v="17"/>
    <x v="15"/>
    <x v="4"/>
    <x v="4"/>
    <x v="1"/>
    <x v="0"/>
    <x v="83"/>
  </r>
  <r>
    <x v="84"/>
    <x v="84"/>
    <x v="14"/>
    <x v="15"/>
    <x v="15"/>
    <x v="4"/>
    <x v="4"/>
    <x v="1"/>
    <x v="0"/>
    <x v="84"/>
  </r>
  <r>
    <x v="85"/>
    <x v="85"/>
    <x v="2"/>
    <x v="2"/>
    <x v="15"/>
    <x v="47"/>
    <x v="47"/>
    <x v="1"/>
    <x v="0"/>
    <x v="85"/>
  </r>
  <r>
    <x v="86"/>
    <x v="86"/>
    <x v="6"/>
    <x v="13"/>
    <x v="15"/>
    <x v="4"/>
    <x v="4"/>
    <x v="1"/>
    <x v="0"/>
    <x v="86"/>
  </r>
  <r>
    <x v="87"/>
    <x v="87"/>
    <x v="19"/>
    <x v="8"/>
    <x v="15"/>
    <x v="4"/>
    <x v="4"/>
    <x v="1"/>
    <x v="0"/>
    <x v="87"/>
  </r>
  <r>
    <x v="88"/>
    <x v="88"/>
    <x v="11"/>
    <x v="11"/>
    <x v="15"/>
    <x v="48"/>
    <x v="48"/>
    <x v="1"/>
    <x v="0"/>
    <x v="88"/>
  </r>
  <r>
    <x v="89"/>
    <x v="89"/>
    <x v="2"/>
    <x v="14"/>
    <x v="15"/>
    <x v="4"/>
    <x v="4"/>
    <x v="1"/>
    <x v="0"/>
    <x v="89"/>
  </r>
  <r>
    <x v="90"/>
    <x v="90"/>
    <x v="2"/>
    <x v="17"/>
    <x v="15"/>
    <x v="4"/>
    <x v="4"/>
    <x v="1"/>
    <x v="0"/>
    <x v="90"/>
  </r>
  <r>
    <x v="91"/>
    <x v="91"/>
    <x v="6"/>
    <x v="4"/>
    <x v="15"/>
    <x v="49"/>
    <x v="49"/>
    <x v="1"/>
    <x v="0"/>
    <x v="91"/>
  </r>
  <r>
    <x v="92"/>
    <x v="92"/>
    <x v="11"/>
    <x v="0"/>
    <x v="15"/>
    <x v="4"/>
    <x v="4"/>
    <x v="1"/>
    <x v="0"/>
    <x v="92"/>
  </r>
  <r>
    <x v="93"/>
    <x v="93"/>
    <x v="7"/>
    <x v="8"/>
    <x v="15"/>
    <x v="4"/>
    <x v="4"/>
    <x v="1"/>
    <x v="0"/>
    <x v="93"/>
  </r>
  <r>
    <x v="94"/>
    <x v="94"/>
    <x v="27"/>
    <x v="10"/>
    <x v="15"/>
    <x v="4"/>
    <x v="4"/>
    <x v="1"/>
    <x v="0"/>
    <x v="94"/>
  </r>
  <r>
    <x v="95"/>
    <x v="95"/>
    <x v="4"/>
    <x v="0"/>
    <x v="15"/>
    <x v="4"/>
    <x v="4"/>
    <x v="1"/>
    <x v="0"/>
    <x v="95"/>
  </r>
  <r>
    <x v="96"/>
    <x v="96"/>
    <x v="2"/>
    <x v="6"/>
    <x v="15"/>
    <x v="50"/>
    <x v="50"/>
    <x v="1"/>
    <x v="0"/>
    <x v="96"/>
  </r>
  <r>
    <x v="97"/>
    <x v="97"/>
    <x v="11"/>
    <x v="11"/>
    <x v="15"/>
    <x v="51"/>
    <x v="51"/>
    <x v="1"/>
    <x v="0"/>
    <x v="97"/>
  </r>
  <r>
    <x v="98"/>
    <x v="98"/>
    <x v="14"/>
    <x v="15"/>
    <x v="15"/>
    <x v="4"/>
    <x v="4"/>
    <x v="1"/>
    <x v="0"/>
    <x v="98"/>
  </r>
  <r>
    <x v="99"/>
    <x v="99"/>
    <x v="2"/>
    <x v="17"/>
    <x v="15"/>
    <x v="52"/>
    <x v="52"/>
    <x v="1"/>
    <x v="0"/>
    <x v="99"/>
  </r>
  <r>
    <x v="100"/>
    <x v="100"/>
    <x v="2"/>
    <x v="18"/>
    <x v="15"/>
    <x v="53"/>
    <x v="53"/>
    <x v="1"/>
    <x v="0"/>
    <x v="100"/>
  </r>
  <r>
    <x v="101"/>
    <x v="101"/>
    <x v="4"/>
    <x v="4"/>
    <x v="15"/>
    <x v="4"/>
    <x v="4"/>
    <x v="1"/>
    <x v="0"/>
    <x v="101"/>
  </r>
  <r>
    <x v="102"/>
    <x v="102"/>
    <x v="2"/>
    <x v="2"/>
    <x v="15"/>
    <x v="54"/>
    <x v="54"/>
    <x v="1"/>
    <x v="0"/>
    <x v="102"/>
  </r>
  <r>
    <x v="103"/>
    <x v="103"/>
    <x v="14"/>
    <x v="15"/>
    <x v="15"/>
    <x v="4"/>
    <x v="4"/>
    <x v="1"/>
    <x v="0"/>
    <x v="103"/>
  </r>
  <r>
    <x v="104"/>
    <x v="104"/>
    <x v="7"/>
    <x v="10"/>
    <x v="15"/>
    <x v="4"/>
    <x v="4"/>
    <x v="1"/>
    <x v="0"/>
    <x v="104"/>
  </r>
  <r>
    <x v="105"/>
    <x v="105"/>
    <x v="25"/>
    <x v="14"/>
    <x v="15"/>
    <x v="55"/>
    <x v="55"/>
    <x v="1"/>
    <x v="0"/>
    <x v="105"/>
  </r>
  <r>
    <x v="106"/>
    <x v="106"/>
    <x v="28"/>
    <x v="16"/>
    <x v="15"/>
    <x v="56"/>
    <x v="56"/>
    <x v="1"/>
    <x v="0"/>
    <x v="106"/>
  </r>
  <r>
    <x v="107"/>
    <x v="107"/>
    <x v="27"/>
    <x v="0"/>
    <x v="15"/>
    <x v="57"/>
    <x v="57"/>
    <x v="1"/>
    <x v="0"/>
    <x v="107"/>
  </r>
  <r>
    <x v="108"/>
    <x v="108"/>
    <x v="9"/>
    <x v="6"/>
    <x v="15"/>
    <x v="4"/>
    <x v="4"/>
    <x v="1"/>
    <x v="0"/>
    <x v="108"/>
  </r>
  <r>
    <x v="109"/>
    <x v="109"/>
    <x v="14"/>
    <x v="19"/>
    <x v="15"/>
    <x v="4"/>
    <x v="4"/>
    <x v="1"/>
    <x v="0"/>
    <x v="109"/>
  </r>
  <r>
    <x v="110"/>
    <x v="110"/>
    <x v="29"/>
    <x v="7"/>
    <x v="15"/>
    <x v="58"/>
    <x v="58"/>
    <x v="1"/>
    <x v="0"/>
    <x v="110"/>
  </r>
  <r>
    <x v="111"/>
    <x v="111"/>
    <x v="14"/>
    <x v="19"/>
    <x v="15"/>
    <x v="59"/>
    <x v="59"/>
    <x v="1"/>
    <x v="0"/>
    <x v="111"/>
  </r>
  <r>
    <x v="112"/>
    <x v="112"/>
    <x v="12"/>
    <x v="19"/>
    <x v="15"/>
    <x v="4"/>
    <x v="4"/>
    <x v="1"/>
    <x v="0"/>
    <x v="112"/>
  </r>
  <r>
    <x v="113"/>
    <x v="113"/>
    <x v="2"/>
    <x v="2"/>
    <x v="15"/>
    <x v="60"/>
    <x v="60"/>
    <x v="1"/>
    <x v="0"/>
    <x v="113"/>
  </r>
  <r>
    <x v="114"/>
    <x v="114"/>
    <x v="14"/>
    <x v="15"/>
    <x v="15"/>
    <x v="4"/>
    <x v="4"/>
    <x v="1"/>
    <x v="0"/>
    <x v="114"/>
  </r>
  <r>
    <x v="115"/>
    <x v="115"/>
    <x v="3"/>
    <x v="6"/>
    <x v="15"/>
    <x v="61"/>
    <x v="61"/>
    <x v="1"/>
    <x v="0"/>
    <x v="115"/>
  </r>
  <r>
    <x v="116"/>
    <x v="116"/>
    <x v="13"/>
    <x v="14"/>
    <x v="15"/>
    <x v="4"/>
    <x v="4"/>
    <x v="1"/>
    <x v="0"/>
    <x v="116"/>
  </r>
  <r>
    <x v="117"/>
    <x v="117"/>
    <x v="3"/>
    <x v="12"/>
    <x v="15"/>
    <x v="62"/>
    <x v="62"/>
    <x v="1"/>
    <x v="0"/>
    <x v="117"/>
  </r>
  <r>
    <x v="118"/>
    <x v="118"/>
    <x v="4"/>
    <x v="0"/>
    <x v="15"/>
    <x v="4"/>
    <x v="4"/>
    <x v="1"/>
    <x v="0"/>
    <x v="118"/>
  </r>
  <r>
    <x v="119"/>
    <x v="119"/>
    <x v="0"/>
    <x v="2"/>
    <x v="15"/>
    <x v="63"/>
    <x v="63"/>
    <x v="1"/>
    <x v="0"/>
    <x v="119"/>
  </r>
  <r>
    <x v="120"/>
    <x v="120"/>
    <x v="2"/>
    <x v="20"/>
    <x v="15"/>
    <x v="4"/>
    <x v="4"/>
    <x v="1"/>
    <x v="0"/>
    <x v="120"/>
  </r>
  <r>
    <x v="121"/>
    <x v="121"/>
    <x v="14"/>
    <x v="19"/>
    <x v="15"/>
    <x v="64"/>
    <x v="64"/>
    <x v="1"/>
    <x v="0"/>
    <x v="121"/>
  </r>
  <r>
    <x v="122"/>
    <x v="122"/>
    <x v="4"/>
    <x v="19"/>
    <x v="15"/>
    <x v="4"/>
    <x v="4"/>
    <x v="1"/>
    <x v="0"/>
    <x v="122"/>
  </r>
  <r>
    <x v="123"/>
    <x v="123"/>
    <x v="2"/>
    <x v="9"/>
    <x v="15"/>
    <x v="65"/>
    <x v="65"/>
    <x v="1"/>
    <x v="0"/>
    <x v="123"/>
  </r>
  <r>
    <x v="124"/>
    <x v="124"/>
    <x v="27"/>
    <x v="15"/>
    <x v="15"/>
    <x v="4"/>
    <x v="4"/>
    <x v="1"/>
    <x v="0"/>
    <x v="124"/>
  </r>
  <r>
    <x v="125"/>
    <x v="125"/>
    <x v="27"/>
    <x v="6"/>
    <x v="15"/>
    <x v="4"/>
    <x v="4"/>
    <x v="1"/>
    <x v="0"/>
    <x v="125"/>
  </r>
  <r>
    <x v="126"/>
    <x v="126"/>
    <x v="18"/>
    <x v="18"/>
    <x v="15"/>
    <x v="66"/>
    <x v="66"/>
    <x v="1"/>
    <x v="0"/>
    <x v="126"/>
  </r>
  <r>
    <x v="127"/>
    <x v="127"/>
    <x v="2"/>
    <x v="21"/>
    <x v="15"/>
    <x v="4"/>
    <x v="4"/>
    <x v="1"/>
    <x v="0"/>
    <x v="127"/>
  </r>
  <r>
    <x v="128"/>
    <x v="128"/>
    <x v="5"/>
    <x v="8"/>
    <x v="15"/>
    <x v="67"/>
    <x v="67"/>
    <x v="1"/>
    <x v="0"/>
    <x v="128"/>
  </r>
  <r>
    <x v="129"/>
    <x v="129"/>
    <x v="2"/>
    <x v="17"/>
    <x v="15"/>
    <x v="4"/>
    <x v="4"/>
    <x v="1"/>
    <x v="0"/>
    <x v="129"/>
  </r>
  <r>
    <x v="130"/>
    <x v="130"/>
    <x v="7"/>
    <x v="21"/>
    <x v="15"/>
    <x v="4"/>
    <x v="4"/>
    <x v="1"/>
    <x v="0"/>
    <x v="130"/>
  </r>
  <r>
    <x v="131"/>
    <x v="131"/>
    <x v="6"/>
    <x v="13"/>
    <x v="15"/>
    <x v="68"/>
    <x v="68"/>
    <x v="1"/>
    <x v="0"/>
    <x v="131"/>
  </r>
  <r>
    <x v="132"/>
    <x v="132"/>
    <x v="6"/>
    <x v="14"/>
    <x v="15"/>
    <x v="69"/>
    <x v="69"/>
    <x v="1"/>
    <x v="0"/>
    <x v="132"/>
  </r>
  <r>
    <x v="133"/>
    <x v="133"/>
    <x v="27"/>
    <x v="5"/>
    <x v="15"/>
    <x v="4"/>
    <x v="4"/>
    <x v="1"/>
    <x v="0"/>
    <x v="133"/>
  </r>
  <r>
    <x v="134"/>
    <x v="134"/>
    <x v="27"/>
    <x v="13"/>
    <x v="15"/>
    <x v="4"/>
    <x v="4"/>
    <x v="1"/>
    <x v="0"/>
    <x v="134"/>
  </r>
  <r>
    <x v="135"/>
    <x v="135"/>
    <x v="12"/>
    <x v="13"/>
    <x v="15"/>
    <x v="4"/>
    <x v="4"/>
    <x v="1"/>
    <x v="0"/>
    <x v="135"/>
  </r>
  <r>
    <x v="136"/>
    <x v="136"/>
    <x v="30"/>
    <x v="18"/>
    <x v="15"/>
    <x v="70"/>
    <x v="70"/>
    <x v="1"/>
    <x v="0"/>
    <x v="136"/>
  </r>
  <r>
    <x v="137"/>
    <x v="137"/>
    <x v="2"/>
    <x v="20"/>
    <x v="15"/>
    <x v="71"/>
    <x v="71"/>
    <x v="1"/>
    <x v="0"/>
    <x v="137"/>
  </r>
  <r>
    <x v="138"/>
    <x v="138"/>
    <x v="2"/>
    <x v="12"/>
    <x v="15"/>
    <x v="72"/>
    <x v="72"/>
    <x v="1"/>
    <x v="0"/>
    <x v="138"/>
  </r>
  <r>
    <x v="139"/>
    <x v="139"/>
    <x v="2"/>
    <x v="12"/>
    <x v="15"/>
    <x v="73"/>
    <x v="73"/>
    <x v="1"/>
    <x v="0"/>
    <x v="139"/>
  </r>
  <r>
    <x v="140"/>
    <x v="140"/>
    <x v="2"/>
    <x v="21"/>
    <x v="15"/>
    <x v="4"/>
    <x v="4"/>
    <x v="1"/>
    <x v="0"/>
    <x v="140"/>
  </r>
  <r>
    <x v="141"/>
    <x v="141"/>
    <x v="2"/>
    <x v="9"/>
    <x v="15"/>
    <x v="74"/>
    <x v="74"/>
    <x v="1"/>
    <x v="0"/>
    <x v="141"/>
  </r>
  <r>
    <x v="142"/>
    <x v="142"/>
    <x v="9"/>
    <x v="11"/>
    <x v="15"/>
    <x v="75"/>
    <x v="75"/>
    <x v="1"/>
    <x v="0"/>
    <x v="142"/>
  </r>
  <r>
    <x v="143"/>
    <x v="143"/>
    <x v="2"/>
    <x v="21"/>
    <x v="15"/>
    <x v="4"/>
    <x v="4"/>
    <x v="1"/>
    <x v="0"/>
    <x v="143"/>
  </r>
  <r>
    <x v="144"/>
    <x v="144"/>
    <x v="31"/>
    <x v="18"/>
    <x v="15"/>
    <x v="4"/>
    <x v="4"/>
    <x v="1"/>
    <x v="0"/>
    <x v="144"/>
  </r>
  <r>
    <x v="145"/>
    <x v="145"/>
    <x v="2"/>
    <x v="21"/>
    <x v="15"/>
    <x v="76"/>
    <x v="76"/>
    <x v="1"/>
    <x v="0"/>
    <x v="145"/>
  </r>
  <r>
    <x v="146"/>
    <x v="146"/>
    <x v="13"/>
    <x v="14"/>
    <x v="15"/>
    <x v="4"/>
    <x v="4"/>
    <x v="1"/>
    <x v="0"/>
    <x v="146"/>
  </r>
  <r>
    <x v="147"/>
    <x v="147"/>
    <x v="2"/>
    <x v="18"/>
    <x v="15"/>
    <x v="4"/>
    <x v="4"/>
    <x v="1"/>
    <x v="0"/>
    <x v="147"/>
  </r>
  <r>
    <x v="148"/>
    <x v="148"/>
    <x v="2"/>
    <x v="20"/>
    <x v="15"/>
    <x v="77"/>
    <x v="77"/>
    <x v="1"/>
    <x v="0"/>
    <x v="148"/>
  </r>
  <r>
    <x v="149"/>
    <x v="149"/>
    <x v="7"/>
    <x v="7"/>
    <x v="15"/>
    <x v="78"/>
    <x v="78"/>
    <x v="1"/>
    <x v="0"/>
    <x v="149"/>
  </r>
  <r>
    <x v="150"/>
    <x v="150"/>
    <x v="2"/>
    <x v="19"/>
    <x v="15"/>
    <x v="4"/>
    <x v="4"/>
    <x v="1"/>
    <x v="0"/>
    <x v="150"/>
  </r>
  <r>
    <x v="151"/>
    <x v="151"/>
    <x v="25"/>
    <x v="16"/>
    <x v="15"/>
    <x v="79"/>
    <x v="79"/>
    <x v="1"/>
    <x v="0"/>
    <x v="151"/>
  </r>
  <r>
    <x v="152"/>
    <x v="152"/>
    <x v="29"/>
    <x v="14"/>
    <x v="15"/>
    <x v="4"/>
    <x v="4"/>
    <x v="1"/>
    <x v="0"/>
    <x v="152"/>
  </r>
  <r>
    <x v="153"/>
    <x v="153"/>
    <x v="16"/>
    <x v="18"/>
    <x v="15"/>
    <x v="80"/>
    <x v="80"/>
    <x v="1"/>
    <x v="0"/>
    <x v="153"/>
  </r>
  <r>
    <x v="154"/>
    <x v="154"/>
    <x v="2"/>
    <x v="20"/>
    <x v="15"/>
    <x v="81"/>
    <x v="81"/>
    <x v="1"/>
    <x v="0"/>
    <x v="154"/>
  </r>
  <r>
    <x v="155"/>
    <x v="155"/>
    <x v="3"/>
    <x v="12"/>
    <x v="15"/>
    <x v="4"/>
    <x v="4"/>
    <x v="1"/>
    <x v="0"/>
    <x v="155"/>
  </r>
  <r>
    <x v="156"/>
    <x v="156"/>
    <x v="3"/>
    <x v="17"/>
    <x v="15"/>
    <x v="4"/>
    <x v="4"/>
    <x v="1"/>
    <x v="0"/>
    <x v="156"/>
  </r>
  <r>
    <x v="157"/>
    <x v="157"/>
    <x v="2"/>
    <x v="16"/>
    <x v="15"/>
    <x v="82"/>
    <x v="82"/>
    <x v="1"/>
    <x v="0"/>
    <x v="157"/>
  </r>
  <r>
    <x v="158"/>
    <x v="158"/>
    <x v="6"/>
    <x v="13"/>
    <x v="15"/>
    <x v="83"/>
    <x v="83"/>
    <x v="1"/>
    <x v="0"/>
    <x v="158"/>
  </r>
  <r>
    <x v="159"/>
    <x v="159"/>
    <x v="2"/>
    <x v="20"/>
    <x v="15"/>
    <x v="84"/>
    <x v="84"/>
    <x v="1"/>
    <x v="0"/>
    <x v="159"/>
  </r>
  <r>
    <x v="160"/>
    <x v="160"/>
    <x v="4"/>
    <x v="0"/>
    <x v="15"/>
    <x v="85"/>
    <x v="85"/>
    <x v="1"/>
    <x v="0"/>
    <x v="160"/>
  </r>
  <r>
    <x v="161"/>
    <x v="161"/>
    <x v="27"/>
    <x v="5"/>
    <x v="15"/>
    <x v="86"/>
    <x v="86"/>
    <x v="1"/>
    <x v="0"/>
    <x v="161"/>
  </r>
  <r>
    <x v="162"/>
    <x v="162"/>
    <x v="2"/>
    <x v="11"/>
    <x v="15"/>
    <x v="87"/>
    <x v="87"/>
    <x v="1"/>
    <x v="0"/>
    <x v="162"/>
  </r>
  <r>
    <x v="163"/>
    <x v="163"/>
    <x v="2"/>
    <x v="7"/>
    <x v="15"/>
    <x v="88"/>
    <x v="88"/>
    <x v="1"/>
    <x v="0"/>
    <x v="163"/>
  </r>
  <r>
    <x v="164"/>
    <x v="164"/>
    <x v="2"/>
    <x v="20"/>
    <x v="15"/>
    <x v="89"/>
    <x v="89"/>
    <x v="1"/>
    <x v="0"/>
    <x v="164"/>
  </r>
  <r>
    <x v="165"/>
    <x v="165"/>
    <x v="12"/>
    <x v="16"/>
    <x v="15"/>
    <x v="90"/>
    <x v="90"/>
    <x v="1"/>
    <x v="0"/>
    <x v="165"/>
  </r>
  <r>
    <x v="166"/>
    <x v="166"/>
    <x v="12"/>
    <x v="13"/>
    <x v="15"/>
    <x v="4"/>
    <x v="4"/>
    <x v="1"/>
    <x v="0"/>
    <x v="166"/>
  </r>
  <r>
    <x v="167"/>
    <x v="167"/>
    <x v="2"/>
    <x v="21"/>
    <x v="15"/>
    <x v="91"/>
    <x v="91"/>
    <x v="1"/>
    <x v="0"/>
    <x v="167"/>
  </r>
  <r>
    <x v="168"/>
    <x v="168"/>
    <x v="2"/>
    <x v="20"/>
    <x v="15"/>
    <x v="92"/>
    <x v="92"/>
    <x v="1"/>
    <x v="0"/>
    <x v="168"/>
  </r>
  <r>
    <x v="169"/>
    <x v="169"/>
    <x v="32"/>
    <x v="21"/>
    <x v="15"/>
    <x v="93"/>
    <x v="93"/>
    <x v="1"/>
    <x v="0"/>
    <x v="169"/>
  </r>
  <r>
    <x v="170"/>
    <x v="170"/>
    <x v="2"/>
    <x v="17"/>
    <x v="15"/>
    <x v="94"/>
    <x v="94"/>
    <x v="1"/>
    <x v="0"/>
    <x v="170"/>
  </r>
  <r>
    <x v="171"/>
    <x v="171"/>
    <x v="27"/>
    <x v="5"/>
    <x v="15"/>
    <x v="95"/>
    <x v="95"/>
    <x v="1"/>
    <x v="0"/>
    <x v="171"/>
  </r>
  <r>
    <x v="172"/>
    <x v="172"/>
    <x v="12"/>
    <x v="7"/>
    <x v="15"/>
    <x v="96"/>
    <x v="96"/>
    <x v="1"/>
    <x v="0"/>
    <x v="172"/>
  </r>
  <r>
    <x v="173"/>
    <x v="173"/>
    <x v="2"/>
    <x v="8"/>
    <x v="15"/>
    <x v="97"/>
    <x v="97"/>
    <x v="1"/>
    <x v="0"/>
    <x v="173"/>
  </r>
  <r>
    <x v="174"/>
    <x v="174"/>
    <x v="15"/>
    <x v="11"/>
    <x v="15"/>
    <x v="98"/>
    <x v="98"/>
    <x v="1"/>
    <x v="0"/>
    <x v="174"/>
  </r>
  <r>
    <x v="175"/>
    <x v="175"/>
    <x v="32"/>
    <x v="21"/>
    <x v="15"/>
    <x v="99"/>
    <x v="99"/>
    <x v="1"/>
    <x v="0"/>
    <x v="1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5" firstHeaderRow="1" firstDataRow="1" firstDataCol="1"/>
  <pivotFields count="14">
    <pivotField showAl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showAll="0">
      <items count="177">
        <item x="135"/>
        <item x="84"/>
        <item x="60"/>
        <item x="67"/>
        <item x="113"/>
        <item x="83"/>
        <item x="76"/>
        <item x="59"/>
        <item x="85"/>
        <item x="72"/>
        <item x="95"/>
        <item x="121"/>
        <item x="126"/>
        <item x="8"/>
        <item x="81"/>
        <item x="37"/>
        <item x="12"/>
        <item x="32"/>
        <item x="166"/>
        <item x="36"/>
        <item x="20"/>
        <item x="51"/>
        <item x="125"/>
        <item x="78"/>
        <item x="153"/>
        <item x="9"/>
        <item x="167"/>
        <item x="22"/>
        <item x="151"/>
        <item x="24"/>
        <item x="147"/>
        <item x="17"/>
        <item x="55"/>
        <item x="16"/>
        <item x="116"/>
        <item x="18"/>
        <item x="41"/>
        <item x="141"/>
        <item x="164"/>
        <item x="89"/>
        <item x="30"/>
        <item x="69"/>
        <item x="25"/>
        <item x="123"/>
        <item x="58"/>
        <item x="117"/>
        <item x="71"/>
        <item x="99"/>
        <item x="93"/>
        <item x="114"/>
        <item x="157"/>
        <item x="66"/>
        <item x="77"/>
        <item x="140"/>
        <item x="63"/>
        <item x="119"/>
        <item x="136"/>
        <item x="144"/>
        <item x="56"/>
        <item x="175"/>
        <item x="103"/>
        <item x="15"/>
        <item x="62"/>
        <item x="52"/>
        <item x="28"/>
        <item x="115"/>
        <item x="145"/>
        <item x="45"/>
        <item x="150"/>
        <item x="73"/>
        <item x="173"/>
        <item x="21"/>
        <item x="91"/>
        <item x="57"/>
        <item x="43"/>
        <item x="94"/>
        <item x="82"/>
        <item x="79"/>
        <item x="131"/>
        <item x="132"/>
        <item x="108"/>
        <item x="39"/>
        <item x="142"/>
        <item x="34"/>
        <item x="104"/>
        <item x="87"/>
        <item x="130"/>
        <item x="155"/>
        <item x="68"/>
        <item x="118"/>
        <item x="100"/>
        <item x="40"/>
        <item x="65"/>
        <item x="80"/>
        <item x="7"/>
        <item x="47"/>
        <item x="70"/>
        <item x="148"/>
        <item x="50"/>
        <item x="120"/>
        <item x="33"/>
        <item x="128"/>
        <item x="23"/>
        <item x="170"/>
        <item x="168"/>
        <item x="61"/>
        <item x="127"/>
        <item x="129"/>
        <item x="152"/>
        <item x="139"/>
        <item x="165"/>
        <item x="149"/>
        <item x="90"/>
        <item x="163"/>
        <item x="174"/>
        <item x="44"/>
        <item x="110"/>
        <item x="171"/>
        <item x="3"/>
        <item x="156"/>
        <item x="35"/>
        <item x="53"/>
        <item x="31"/>
        <item x="112"/>
        <item x="137"/>
        <item x="98"/>
        <item x="97"/>
        <item x="124"/>
        <item x="143"/>
        <item x="74"/>
        <item x="111"/>
        <item x="159"/>
        <item x="133"/>
        <item x="107"/>
        <item x="27"/>
        <item x="54"/>
        <item x="10"/>
        <item x="49"/>
        <item x="0"/>
        <item x="5"/>
        <item x="122"/>
        <item x="105"/>
        <item x="13"/>
        <item x="38"/>
        <item x="134"/>
        <item x="46"/>
        <item x="161"/>
        <item x="106"/>
        <item x="162"/>
        <item x="96"/>
        <item x="101"/>
        <item x="42"/>
        <item x="88"/>
        <item x="64"/>
        <item x="92"/>
        <item x="169"/>
        <item x="1"/>
        <item x="138"/>
        <item x="14"/>
        <item x="6"/>
        <item x="86"/>
        <item x="48"/>
        <item x="75"/>
        <item x="4"/>
        <item x="160"/>
        <item x="29"/>
        <item x="158"/>
        <item x="154"/>
        <item x="109"/>
        <item x="102"/>
        <item x="26"/>
        <item x="146"/>
        <item x="19"/>
        <item x="11"/>
        <item x="2"/>
        <item x="172"/>
        <item t="default"/>
      </items>
    </pivotField>
    <pivotField showAll="0">
      <items count="34">
        <item x="29"/>
        <item x="12"/>
        <item x="6"/>
        <item x="30"/>
        <item x="25"/>
        <item x="3"/>
        <item x="26"/>
        <item x="19"/>
        <item x="27"/>
        <item x="15"/>
        <item x="9"/>
        <item x="10"/>
        <item x="21"/>
        <item x="7"/>
        <item x="14"/>
        <item x="1"/>
        <item x="16"/>
        <item x="31"/>
        <item x="2"/>
        <item x="32"/>
        <item x="20"/>
        <item x="22"/>
        <item x="8"/>
        <item x="23"/>
        <item x="4"/>
        <item x="17"/>
        <item x="5"/>
        <item x="24"/>
        <item x="13"/>
        <item x="18"/>
        <item x="0"/>
        <item x="11"/>
        <item x="28"/>
        <item t="default"/>
      </items>
    </pivotField>
    <pivotField axis="axisRow" showAll="0">
      <items count="23">
        <item h="1" x="15"/>
        <item h="1" x="17"/>
        <item x="3"/>
        <item h="1" x="2"/>
        <item h="1" x="20"/>
        <item h="1" x="5"/>
        <item h="1" x="8"/>
        <item h="1" x="9"/>
        <item h="1" x="11"/>
        <item h="1" x="19"/>
        <item h="1" x="18"/>
        <item h="1" x="13"/>
        <item h="1" x="1"/>
        <item h="1" x="10"/>
        <item h="1" x="21"/>
        <item h="1" x="16"/>
        <item h="1" x="6"/>
        <item h="1" x="0"/>
        <item h="1" x="14"/>
        <item h="1" x="4"/>
        <item h="1" x="7"/>
        <item h="1" x="12"/>
        <item t="default"/>
      </items>
    </pivotField>
    <pivotField dataField="1" showAll="0">
      <items count="17"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5"/>
        <item t="default"/>
      </items>
    </pivotField>
    <pivotField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>
      <items count="3">
        <item x="0"/>
        <item x="1"/>
        <item t="default"/>
      </items>
    </pivotField>
    <pivotField showAll="0">
      <items count="3">
        <item x="1"/>
        <item x="0"/>
        <item t="default"/>
      </items>
    </pivotField>
    <pivotField showAll="0">
      <items count="177">
        <item x="152"/>
        <item x="110"/>
        <item x="135"/>
        <item x="37"/>
        <item x="166"/>
        <item x="51"/>
        <item x="73"/>
        <item x="79"/>
        <item x="33"/>
        <item x="23"/>
        <item x="165"/>
        <item x="112"/>
        <item x="38"/>
        <item x="172"/>
        <item x="91"/>
        <item x="82"/>
        <item x="131"/>
        <item x="132"/>
        <item x="7"/>
        <item x="50"/>
        <item x="49"/>
        <item x="86"/>
        <item x="158"/>
        <item x="19"/>
        <item x="136"/>
        <item x="151"/>
        <item x="105"/>
        <item x="75"/>
        <item x="25"/>
        <item x="117"/>
        <item x="115"/>
        <item x="155"/>
        <item x="3"/>
        <item x="156"/>
        <item x="64"/>
        <item x="76"/>
        <item x="57"/>
        <item x="87"/>
        <item x="125"/>
        <item x="94"/>
        <item x="171"/>
        <item x="124"/>
        <item x="133"/>
        <item x="107"/>
        <item x="134"/>
        <item x="161"/>
        <item x="78"/>
        <item x="174"/>
        <item x="31"/>
        <item x="108"/>
        <item x="142"/>
        <item x="13"/>
        <item x="14"/>
        <item x="60"/>
        <item x="72"/>
        <item x="22"/>
        <item x="93"/>
        <item x="56"/>
        <item x="28"/>
        <item x="104"/>
        <item x="130"/>
        <item x="70"/>
        <item x="149"/>
        <item x="35"/>
        <item x="53"/>
        <item x="10"/>
        <item x="46"/>
        <item x="11"/>
        <item x="84"/>
        <item x="121"/>
        <item x="71"/>
        <item x="114"/>
        <item x="103"/>
        <item x="98"/>
        <item x="111"/>
        <item x="29"/>
        <item x="109"/>
        <item x="15"/>
        <item x="21"/>
        <item x="42"/>
        <item x="1"/>
        <item x="6"/>
        <item x="153"/>
        <item x="41"/>
        <item x="144"/>
        <item x="113"/>
        <item x="83"/>
        <item x="85"/>
        <item x="36"/>
        <item x="9"/>
        <item x="167"/>
        <item x="24"/>
        <item x="147"/>
        <item x="17"/>
        <item x="55"/>
        <item x="16"/>
        <item x="18"/>
        <item x="141"/>
        <item x="164"/>
        <item x="89"/>
        <item x="30"/>
        <item x="69"/>
        <item x="123"/>
        <item x="58"/>
        <item x="99"/>
        <item x="157"/>
        <item x="66"/>
        <item x="77"/>
        <item x="140"/>
        <item x="63"/>
        <item x="145"/>
        <item x="150"/>
        <item x="173"/>
        <item x="100"/>
        <item x="148"/>
        <item x="120"/>
        <item x="170"/>
        <item x="168"/>
        <item x="61"/>
        <item x="127"/>
        <item x="129"/>
        <item x="139"/>
        <item x="90"/>
        <item x="163"/>
        <item x="44"/>
        <item x="137"/>
        <item x="143"/>
        <item x="74"/>
        <item x="159"/>
        <item x="162"/>
        <item x="96"/>
        <item x="138"/>
        <item x="154"/>
        <item x="102"/>
        <item x="26"/>
        <item x="2"/>
        <item x="175"/>
        <item x="169"/>
        <item x="59"/>
        <item x="62"/>
        <item x="81"/>
        <item x="12"/>
        <item x="65"/>
        <item x="95"/>
        <item x="8"/>
        <item x="34"/>
        <item x="118"/>
        <item x="47"/>
        <item x="122"/>
        <item x="101"/>
        <item x="4"/>
        <item x="160"/>
        <item x="45"/>
        <item x="68"/>
        <item x="128"/>
        <item x="54"/>
        <item x="5"/>
        <item x="67"/>
        <item x="116"/>
        <item x="52"/>
        <item x="27"/>
        <item x="146"/>
        <item x="126"/>
        <item x="48"/>
        <item x="119"/>
        <item x="43"/>
        <item x="40"/>
        <item x="0"/>
        <item x="32"/>
        <item x="20"/>
        <item x="39"/>
        <item x="80"/>
        <item x="97"/>
        <item x="88"/>
        <item x="92"/>
        <item x="106"/>
        <item t="default"/>
      </items>
    </pivotField>
    <pivotField showAll="0" defaultSubtotal="0">
      <items count="6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</items>
    </pivotField>
    <pivotField showAll="0" defaultSubtotal="0">
      <items count="2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</items>
    </pivotField>
    <pivotField showAll="0" defaultSubtotal="0">
      <items count="6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</items>
    </pivotField>
    <pivotField showAll="0" defaultSubtotal="0">
      <items count="2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</items>
    </pivotField>
  </pivotFields>
  <rowFields count="1">
    <field x="3"/>
  </rowFields>
  <rowItems count="2">
    <i>
      <x v="2"/>
    </i>
    <i t="grand">
      <x/>
    </i>
  </rowItems>
  <colItems count="1">
    <i/>
  </colItems>
  <dataFields count="1">
    <dataField name="Count of število točk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"/>
  <sheetViews>
    <sheetView tabSelected="1" workbookViewId="0">
      <selection activeCell="B46" sqref="B46"/>
    </sheetView>
  </sheetViews>
  <sheetFormatPr defaultRowHeight="12.75" x14ac:dyDescent="0.2"/>
  <cols>
    <col min="1" max="1" width="13.85546875" customWidth="1"/>
    <col min="2" max="2" width="19.5703125" customWidth="1"/>
    <col min="3" max="8" width="15.42578125" customWidth="1"/>
    <col min="9" max="13" width="17" customWidth="1"/>
    <col min="14" max="14" width="17" bestFit="1" customWidth="1"/>
  </cols>
  <sheetData>
    <row r="3" spans="1:2" x14ac:dyDescent="0.2">
      <c r="A3" s="53" t="s">
        <v>264</v>
      </c>
      <c r="B3" t="s">
        <v>266</v>
      </c>
    </row>
    <row r="4" spans="1:2" x14ac:dyDescent="0.2">
      <c r="A4" s="54" t="s">
        <v>20</v>
      </c>
      <c r="B4" s="55">
        <v>2</v>
      </c>
    </row>
    <row r="5" spans="1:2" x14ac:dyDescent="0.2">
      <c r="A5" s="54" t="s">
        <v>265</v>
      </c>
      <c r="B5" s="55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82"/>
  <sheetViews>
    <sheetView zoomScaleNormal="100" workbookViewId="0">
      <selection activeCell="N25" sqref="N25"/>
    </sheetView>
  </sheetViews>
  <sheetFormatPr defaultColWidth="9.140625" defaultRowHeight="15" customHeight="1" x14ac:dyDescent="0.2"/>
  <cols>
    <col min="1" max="1" width="4.42578125" style="2" customWidth="1"/>
    <col min="2" max="2" width="22.28515625" style="2" bestFit="1" customWidth="1"/>
    <col min="3" max="3" width="11.5703125" style="2" bestFit="1" customWidth="1"/>
    <col min="4" max="4" width="25.28515625" style="2" bestFit="1" customWidth="1"/>
    <col min="5" max="5" width="10.28515625" style="2" bestFit="1" customWidth="1"/>
    <col min="6" max="6" width="9.7109375" style="2" bestFit="1" customWidth="1"/>
    <col min="7" max="7" width="12.42578125" style="21" bestFit="1" customWidth="1"/>
    <col min="8" max="8" width="7.85546875" style="2" bestFit="1" customWidth="1"/>
    <col min="9" max="9" width="8.28515625" style="2" bestFit="1" customWidth="1"/>
    <col min="10" max="10" width="26" style="2" bestFit="1" customWidth="1"/>
    <col min="11" max="11" width="18.28515625" style="2" customWidth="1"/>
    <col min="12" max="12" width="8.7109375" style="2" customWidth="1"/>
    <col min="13" max="13" width="9.140625" style="2"/>
    <col min="14" max="14" width="24.5703125" style="2" customWidth="1"/>
    <col min="15" max="15" width="12.7109375" style="2" customWidth="1"/>
    <col min="16" max="16" width="13.28515625" style="2" customWidth="1"/>
    <col min="17" max="17" width="9.42578125" style="2" bestFit="1" customWidth="1"/>
    <col min="18" max="16384" width="9.140625" style="2"/>
  </cols>
  <sheetData>
    <row r="1" spans="1:24" ht="15" customHeight="1" x14ac:dyDescent="0.2">
      <c r="D1" s="2" t="s">
        <v>259</v>
      </c>
      <c r="F1" s="38">
        <v>3</v>
      </c>
      <c r="G1" s="3">
        <v>2</v>
      </c>
      <c r="H1" s="7">
        <v>3</v>
      </c>
      <c r="I1" s="7">
        <v>3</v>
      </c>
      <c r="J1" s="7">
        <v>3</v>
      </c>
      <c r="X1" s="42">
        <v>9.7222222222222224E-3</v>
      </c>
    </row>
    <row r="2" spans="1:24" ht="15" customHeight="1" x14ac:dyDescent="0.2">
      <c r="D2" s="2" t="s">
        <v>3</v>
      </c>
      <c r="F2" s="39">
        <v>3</v>
      </c>
      <c r="G2" s="36">
        <v>2</v>
      </c>
      <c r="H2" s="8">
        <v>3</v>
      </c>
      <c r="I2" s="8">
        <v>3</v>
      </c>
      <c r="J2" s="8">
        <v>3</v>
      </c>
    </row>
    <row r="3" spans="1:24" ht="15" customHeight="1" x14ac:dyDescent="0.2">
      <c r="G3" s="2"/>
    </row>
    <row r="4" spans="1:24" ht="15" customHeight="1" x14ac:dyDescent="0.2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</row>
    <row r="5" spans="1:24" ht="15" customHeight="1" x14ac:dyDescent="0.2">
      <c r="A5" s="48" t="s">
        <v>1</v>
      </c>
      <c r="B5" s="48"/>
      <c r="C5" s="48"/>
      <c r="D5" s="48"/>
      <c r="E5" s="48"/>
      <c r="F5" s="48"/>
      <c r="G5" s="48"/>
      <c r="H5" s="48"/>
      <c r="I5" s="48"/>
      <c r="J5" s="48"/>
      <c r="L5" s="1" t="s">
        <v>2</v>
      </c>
      <c r="M5" s="1" t="s">
        <v>3</v>
      </c>
      <c r="N5" s="1"/>
      <c r="O5" s="1"/>
      <c r="P5" s="1"/>
      <c r="Q5" s="1"/>
      <c r="R5" s="1"/>
      <c r="S5" s="1"/>
      <c r="T5" s="1"/>
      <c r="U5"/>
      <c r="V5"/>
    </row>
    <row r="6" spans="1:24" ht="15" customHeight="1" x14ac:dyDescent="0.2">
      <c r="A6" s="2" t="s">
        <v>256</v>
      </c>
      <c r="B6" s="2" t="s">
        <v>255</v>
      </c>
      <c r="C6" s="2" t="s">
        <v>4</v>
      </c>
      <c r="D6" s="2" t="s">
        <v>5</v>
      </c>
      <c r="E6" s="2" t="s">
        <v>254</v>
      </c>
      <c r="F6" s="2" t="s">
        <v>257</v>
      </c>
      <c r="G6" s="20" t="s">
        <v>6</v>
      </c>
      <c r="H6" s="2" t="s">
        <v>7</v>
      </c>
      <c r="I6" s="2" t="s">
        <v>258</v>
      </c>
      <c r="J6" s="2" t="s">
        <v>8</v>
      </c>
      <c r="L6" s="3">
        <v>1</v>
      </c>
      <c r="M6" s="4">
        <v>1</v>
      </c>
      <c r="N6" s="37" t="s">
        <v>261</v>
      </c>
      <c r="O6" s="35"/>
      <c r="P6" s="35"/>
      <c r="Q6" s="35"/>
      <c r="R6" s="35"/>
      <c r="S6" s="35"/>
      <c r="T6" s="35"/>
      <c r="U6" s="35"/>
      <c r="V6" s="35"/>
    </row>
    <row r="7" spans="1:24" ht="15" customHeight="1" x14ac:dyDescent="0.2">
      <c r="A7" s="17">
        <v>1</v>
      </c>
      <c r="B7" s="16" t="s">
        <v>9</v>
      </c>
      <c r="C7" s="16" t="s">
        <v>10</v>
      </c>
      <c r="D7" s="16" t="s">
        <v>11</v>
      </c>
      <c r="E7" s="16">
        <v>80</v>
      </c>
      <c r="F7" s="41">
        <v>8.9583333333333338E-3</v>
      </c>
      <c r="H7" s="2" t="str">
        <f>IF(E7=0,"NE","JA")</f>
        <v>JA</v>
      </c>
      <c r="I7" s="2" t="str">
        <f>IF(MOD(E7,2)=0,"sodo","liho")</f>
        <v>sodo</v>
      </c>
      <c r="J7" s="2" t="str">
        <f>CONCATENATE(C7," ",B7)</f>
        <v>SI Primož Roglič</v>
      </c>
      <c r="K7" s="2">
        <v>800</v>
      </c>
      <c r="L7" s="3">
        <v>1</v>
      </c>
      <c r="M7" s="5">
        <v>1</v>
      </c>
      <c r="N7" s="46"/>
      <c r="O7" s="51" t="s">
        <v>251</v>
      </c>
      <c r="P7" s="50"/>
      <c r="Q7" s="50"/>
      <c r="R7" s="50"/>
      <c r="S7" s="50"/>
      <c r="T7" s="50"/>
      <c r="U7" s="50"/>
      <c r="V7" s="50"/>
    </row>
    <row r="8" spans="1:24" ht="15" customHeight="1" x14ac:dyDescent="0.2">
      <c r="A8" s="1">
        <v>2</v>
      </c>
      <c r="B8" s="2" t="s">
        <v>12</v>
      </c>
      <c r="C8" s="2" t="s">
        <v>13</v>
      </c>
      <c r="D8" s="2" t="s">
        <v>14</v>
      </c>
      <c r="E8" s="2">
        <v>50</v>
      </c>
      <c r="F8" s="42">
        <v>2.199074074074074E-4</v>
      </c>
      <c r="G8" s="19">
        <f>$F$7+F8</f>
        <v>9.178240740740742E-3</v>
      </c>
      <c r="H8" s="2" t="str">
        <f t="shared" ref="H8:H71" si="0">IF(E8=0,"NE","JA")</f>
        <v>JA</v>
      </c>
      <c r="I8" s="2" t="str">
        <f t="shared" ref="I8:I71" si="1">IF(MOD(E8,2)=0,"sodo","liho")</f>
        <v>sodo</v>
      </c>
      <c r="J8" s="2" t="str">
        <f t="shared" ref="J8:J71" si="2">CONCATENATE(C8," ",B8)</f>
        <v>GB Simon Yates</v>
      </c>
      <c r="K8" s="2">
        <f>IF(G8&lt;$X$1,E8*10,"NAD 14")</f>
        <v>500</v>
      </c>
      <c r="L8" s="3">
        <v>1</v>
      </c>
      <c r="M8" s="5">
        <v>1</v>
      </c>
      <c r="N8" s="40"/>
      <c r="O8" s="50"/>
      <c r="P8" s="50"/>
      <c r="Q8" s="50"/>
      <c r="R8" s="50"/>
      <c r="S8" s="50"/>
      <c r="T8" s="50"/>
      <c r="U8" s="50"/>
      <c r="V8" s="50"/>
    </row>
    <row r="9" spans="1:24" ht="15" customHeight="1" x14ac:dyDescent="0.2">
      <c r="A9" s="1">
        <v>3</v>
      </c>
      <c r="B9" s="2" t="s">
        <v>15</v>
      </c>
      <c r="C9" s="2" t="s">
        <v>16</v>
      </c>
      <c r="D9" s="2" t="s">
        <v>17</v>
      </c>
      <c r="E9" s="2">
        <v>35</v>
      </c>
      <c r="F9" s="42">
        <v>2.6620370370370372E-4</v>
      </c>
      <c r="G9" s="19">
        <f t="shared" ref="G9:G72" si="3">$F$7+F9</f>
        <v>9.224537037037038E-3</v>
      </c>
      <c r="H9" s="2" t="str">
        <f t="shared" si="0"/>
        <v>JA</v>
      </c>
      <c r="I9" s="2" t="str">
        <f t="shared" si="1"/>
        <v>liho</v>
      </c>
      <c r="J9" s="2" t="str">
        <f t="shared" si="2"/>
        <v>IT Vincenzo Nibali</v>
      </c>
      <c r="K9" s="2">
        <f t="shared" ref="K9:K72" si="4">IF(G9&lt;$X$1,E9*10,"NAD 14")</f>
        <v>350</v>
      </c>
      <c r="L9" s="7">
        <v>3</v>
      </c>
      <c r="M9" s="8">
        <v>3</v>
      </c>
      <c r="N9" s="22" t="s">
        <v>47</v>
      </c>
      <c r="O9" s="22"/>
      <c r="P9" s="22"/>
      <c r="Q9" s="22"/>
      <c r="R9" s="22"/>
      <c r="S9" s="22"/>
      <c r="T9" s="22"/>
      <c r="U9" s="22"/>
      <c r="V9" s="22"/>
    </row>
    <row r="10" spans="1:24" ht="15" customHeight="1" x14ac:dyDescent="0.2">
      <c r="A10" s="1">
        <v>4</v>
      </c>
      <c r="B10" s="2" t="s">
        <v>18</v>
      </c>
      <c r="C10" s="2" t="s">
        <v>19</v>
      </c>
      <c r="D10" s="2" t="s">
        <v>20</v>
      </c>
      <c r="E10" s="2">
        <v>25</v>
      </c>
      <c r="F10" s="42">
        <v>3.2407407407407406E-4</v>
      </c>
      <c r="G10" s="19">
        <f t="shared" si="3"/>
        <v>9.2824074074074076E-3</v>
      </c>
      <c r="H10" s="2" t="str">
        <f t="shared" si="0"/>
        <v>JA</v>
      </c>
      <c r="I10" s="2" t="str">
        <f t="shared" si="1"/>
        <v>liho</v>
      </c>
      <c r="J10" s="2" t="str">
        <f t="shared" si="2"/>
        <v>CO Miguel Ángel López</v>
      </c>
      <c r="K10" s="2">
        <f t="shared" si="4"/>
        <v>250</v>
      </c>
      <c r="L10" s="7">
        <v>2</v>
      </c>
      <c r="M10" s="8">
        <v>2</v>
      </c>
      <c r="N10" s="29" t="s">
        <v>49</v>
      </c>
      <c r="O10" s="22"/>
      <c r="P10" s="22"/>
      <c r="Q10" s="22"/>
      <c r="R10" s="22"/>
      <c r="S10" s="22"/>
      <c r="T10" s="22"/>
      <c r="U10" s="22"/>
      <c r="V10" s="22"/>
    </row>
    <row r="11" spans="1:24" ht="15" customHeight="1" x14ac:dyDescent="0.2">
      <c r="A11" s="1">
        <v>5</v>
      </c>
      <c r="B11" s="2" t="s">
        <v>21</v>
      </c>
      <c r="C11" s="2" t="s">
        <v>22</v>
      </c>
      <c r="D11" s="2" t="s">
        <v>23</v>
      </c>
      <c r="E11" s="2">
        <v>18</v>
      </c>
      <c r="F11" s="42"/>
      <c r="G11" s="19">
        <f t="shared" si="3"/>
        <v>8.9583333333333338E-3</v>
      </c>
      <c r="H11" s="2" t="str">
        <f t="shared" si="0"/>
        <v>JA</v>
      </c>
      <c r="I11" s="2" t="str">
        <f t="shared" si="1"/>
        <v>sodo</v>
      </c>
      <c r="J11" s="2" t="str">
        <f t="shared" si="2"/>
        <v>NL Tom Dumoulin</v>
      </c>
      <c r="K11" s="2">
        <f t="shared" si="4"/>
        <v>180</v>
      </c>
      <c r="L11" s="7">
        <v>3</v>
      </c>
      <c r="M11" s="8">
        <v>3</v>
      </c>
      <c r="N11" s="52" t="s">
        <v>252</v>
      </c>
      <c r="O11" s="35"/>
      <c r="P11" s="35"/>
      <c r="Q11" s="35"/>
      <c r="R11" s="35"/>
      <c r="S11" s="35"/>
      <c r="T11" s="35"/>
      <c r="U11" s="35"/>
      <c r="V11" s="35"/>
    </row>
    <row r="12" spans="1:24" ht="15" customHeight="1" x14ac:dyDescent="0.2">
      <c r="A12" s="1">
        <v>6</v>
      </c>
      <c r="B12" s="2" t="s">
        <v>24</v>
      </c>
      <c r="C12" s="2" t="s">
        <v>25</v>
      </c>
      <c r="D12" s="2" t="s">
        <v>26</v>
      </c>
      <c r="E12" s="2">
        <v>15</v>
      </c>
      <c r="F12" s="42">
        <v>3.8194444444444446E-4</v>
      </c>
      <c r="G12" s="19">
        <f t="shared" si="3"/>
        <v>9.3402777777777789E-3</v>
      </c>
      <c r="H12" s="2" t="str">
        <f t="shared" si="0"/>
        <v>JA</v>
      </c>
      <c r="I12" s="2" t="str">
        <f t="shared" si="1"/>
        <v>liho</v>
      </c>
      <c r="J12" s="2" t="str">
        <f t="shared" si="2"/>
        <v>PL Rafał Majka</v>
      </c>
      <c r="K12" s="2">
        <f t="shared" si="4"/>
        <v>150</v>
      </c>
      <c r="L12" s="3">
        <v>5</v>
      </c>
      <c r="M12" s="5">
        <v>5</v>
      </c>
      <c r="N12" s="37" t="s">
        <v>260</v>
      </c>
      <c r="O12" s="22"/>
      <c r="P12" s="22"/>
      <c r="Q12" s="22"/>
      <c r="R12" s="22"/>
      <c r="S12" s="22"/>
      <c r="T12" s="22"/>
      <c r="U12" s="22"/>
      <c r="V12" s="22"/>
    </row>
    <row r="13" spans="1:24" ht="15" customHeight="1" x14ac:dyDescent="0.2">
      <c r="A13" s="1">
        <v>7</v>
      </c>
      <c r="B13" s="2" t="s">
        <v>27</v>
      </c>
      <c r="C13" s="2" t="s">
        <v>13</v>
      </c>
      <c r="D13" s="2" t="s">
        <v>28</v>
      </c>
      <c r="E13" s="2">
        <v>12</v>
      </c>
      <c r="F13" s="43">
        <v>4.0509259259259258E-4</v>
      </c>
      <c r="G13" s="19">
        <f t="shared" si="3"/>
        <v>9.3634259259259261E-3</v>
      </c>
      <c r="H13" s="2" t="str">
        <f t="shared" si="0"/>
        <v>JA</v>
      </c>
      <c r="I13" s="2" t="str">
        <f t="shared" si="1"/>
        <v>sodo</v>
      </c>
      <c r="J13" s="2" t="str">
        <f t="shared" si="2"/>
        <v>GB Tao Geoghegan Hart</v>
      </c>
      <c r="K13" s="2">
        <f t="shared" si="4"/>
        <v>120</v>
      </c>
    </row>
    <row r="14" spans="1:24" ht="15" customHeight="1" x14ac:dyDescent="0.2">
      <c r="A14" s="1">
        <v>8</v>
      </c>
      <c r="B14" s="2" t="s">
        <v>29</v>
      </c>
      <c r="C14" s="2" t="s">
        <v>30</v>
      </c>
      <c r="D14" s="2" t="s">
        <v>11</v>
      </c>
      <c r="E14" s="2">
        <v>10</v>
      </c>
      <c r="F14" s="43"/>
      <c r="G14" s="19">
        <f t="shared" si="3"/>
        <v>8.9583333333333338E-3</v>
      </c>
      <c r="H14" s="2" t="str">
        <f t="shared" si="0"/>
        <v>JA</v>
      </c>
      <c r="I14" s="2" t="str">
        <f t="shared" si="1"/>
        <v>sodo</v>
      </c>
      <c r="J14" s="2" t="str">
        <f t="shared" si="2"/>
        <v>BE Laurens De Plus</v>
      </c>
      <c r="K14" s="2">
        <f t="shared" si="4"/>
        <v>100</v>
      </c>
      <c r="L14" s="7">
        <v>3</v>
      </c>
      <c r="M14" s="8">
        <v>3</v>
      </c>
      <c r="N14" s="37" t="s">
        <v>253</v>
      </c>
      <c r="O14" s="22"/>
      <c r="P14" s="22"/>
      <c r="Q14" s="22"/>
      <c r="R14" s="22"/>
      <c r="S14" s="22"/>
      <c r="T14" s="22"/>
      <c r="U14" s="22"/>
      <c r="V14" s="22"/>
    </row>
    <row r="15" spans="1:24" ht="15" customHeight="1" x14ac:dyDescent="0.2">
      <c r="A15" s="1">
        <v>9</v>
      </c>
      <c r="B15" s="2" t="s">
        <v>31</v>
      </c>
      <c r="C15" s="2" t="s">
        <v>22</v>
      </c>
      <c r="D15" s="2" t="s">
        <v>32</v>
      </c>
      <c r="E15" s="2">
        <v>8</v>
      </c>
      <c r="F15" s="43">
        <v>4.5138888888888892E-4</v>
      </c>
      <c r="G15" s="19">
        <f t="shared" si="3"/>
        <v>9.4097222222222221E-3</v>
      </c>
      <c r="H15" s="2" t="str">
        <f t="shared" si="0"/>
        <v>JA</v>
      </c>
      <c r="I15" s="2" t="str">
        <f t="shared" si="1"/>
        <v>sodo</v>
      </c>
      <c r="J15" s="2" t="str">
        <f t="shared" si="2"/>
        <v>NL Bauke Mollema</v>
      </c>
      <c r="K15" s="2">
        <f t="shared" si="4"/>
        <v>80</v>
      </c>
      <c r="N15" s="30" t="s">
        <v>53</v>
      </c>
      <c r="O15" s="30" t="s">
        <v>54</v>
      </c>
    </row>
    <row r="16" spans="1:24" ht="15" customHeight="1" x14ac:dyDescent="0.25">
      <c r="A16" s="1">
        <v>10</v>
      </c>
      <c r="B16" s="2" t="s">
        <v>33</v>
      </c>
      <c r="C16" s="2" t="s">
        <v>16</v>
      </c>
      <c r="D16" s="2" t="s">
        <v>17</v>
      </c>
      <c r="E16" s="2">
        <v>6</v>
      </c>
      <c r="F16" s="43">
        <v>4.6296296296296293E-4</v>
      </c>
      <c r="G16" s="19">
        <f t="shared" si="3"/>
        <v>9.4212962962962974E-3</v>
      </c>
      <c r="H16" s="2" t="str">
        <f t="shared" si="0"/>
        <v>JA</v>
      </c>
      <c r="I16" s="2" t="str">
        <f t="shared" si="1"/>
        <v>sodo</v>
      </c>
      <c r="J16" s="2" t="str">
        <f t="shared" si="2"/>
        <v>IT Damiano Caruso</v>
      </c>
      <c r="K16" s="2">
        <f t="shared" si="4"/>
        <v>60</v>
      </c>
      <c r="N16" s="24">
        <v>1</v>
      </c>
      <c r="O16" s="24">
        <v>0</v>
      </c>
      <c r="Q16" s="50" t="s">
        <v>56</v>
      </c>
      <c r="R16" s="50"/>
      <c r="S16" s="50"/>
      <c r="T16" s="50"/>
    </row>
    <row r="17" spans="1:26" ht="15" customHeight="1" x14ac:dyDescent="0.25">
      <c r="A17" s="1">
        <v>11</v>
      </c>
      <c r="B17" s="2" t="s">
        <v>34</v>
      </c>
      <c r="C17" s="2" t="s">
        <v>35</v>
      </c>
      <c r="D17" s="2" t="s">
        <v>20</v>
      </c>
      <c r="E17" s="2">
        <v>5</v>
      </c>
      <c r="F17" s="43">
        <v>4.8611111111111104E-4</v>
      </c>
      <c r="G17" s="19">
        <f t="shared" si="3"/>
        <v>9.4444444444444445E-3</v>
      </c>
      <c r="H17" s="2" t="str">
        <f t="shared" si="0"/>
        <v>JA</v>
      </c>
      <c r="I17" s="2" t="str">
        <f t="shared" si="1"/>
        <v>liho</v>
      </c>
      <c r="J17" s="2" t="str">
        <f t="shared" si="2"/>
        <v>ES Pello Bilbao</v>
      </c>
      <c r="K17" s="2">
        <f t="shared" si="4"/>
        <v>50</v>
      </c>
      <c r="N17" s="24">
        <v>2</v>
      </c>
      <c r="O17" s="24">
        <v>25</v>
      </c>
      <c r="Q17" s="50"/>
      <c r="R17" s="50"/>
      <c r="S17" s="50"/>
      <c r="T17" s="50"/>
    </row>
    <row r="18" spans="1:26" ht="15" customHeight="1" x14ac:dyDescent="0.25">
      <c r="A18">
        <v>12</v>
      </c>
      <c r="B18" s="2" t="s">
        <v>36</v>
      </c>
      <c r="C18" s="2" t="s">
        <v>35</v>
      </c>
      <c r="D18" s="2" t="s">
        <v>37</v>
      </c>
      <c r="E18" s="2">
        <v>4</v>
      </c>
      <c r="F18" s="43">
        <v>5.2083333333333333E-4</v>
      </c>
      <c r="G18" s="19">
        <f t="shared" si="3"/>
        <v>9.479166666666667E-3</v>
      </c>
      <c r="H18" s="2" t="str">
        <f t="shared" si="0"/>
        <v>JA</v>
      </c>
      <c r="I18" s="2" t="str">
        <f t="shared" si="1"/>
        <v>sodo</v>
      </c>
      <c r="J18" s="2" t="str">
        <f t="shared" si="2"/>
        <v>ES Víctor de la Parte</v>
      </c>
      <c r="K18" s="2">
        <f t="shared" si="4"/>
        <v>40</v>
      </c>
      <c r="N18" s="24">
        <v>3</v>
      </c>
      <c r="O18" s="24">
        <v>50</v>
      </c>
    </row>
    <row r="19" spans="1:26" ht="15" customHeight="1" x14ac:dyDescent="0.25">
      <c r="A19">
        <v>13</v>
      </c>
      <c r="B19" s="2" t="s">
        <v>38</v>
      </c>
      <c r="C19" s="2" t="s">
        <v>39</v>
      </c>
      <c r="D19" s="2" t="s">
        <v>40</v>
      </c>
      <c r="E19" s="2">
        <v>3</v>
      </c>
      <c r="F19" s="43">
        <v>5.3240740740740744E-4</v>
      </c>
      <c r="G19" s="19">
        <f t="shared" si="3"/>
        <v>9.4907407407407406E-3</v>
      </c>
      <c r="H19" s="2" t="str">
        <f t="shared" si="0"/>
        <v>JA</v>
      </c>
      <c r="I19" s="2" t="str">
        <f t="shared" si="1"/>
        <v>liho</v>
      </c>
      <c r="J19" s="2" t="str">
        <f t="shared" si="2"/>
        <v>LU Bob Jungels</v>
      </c>
      <c r="K19" s="2">
        <f t="shared" si="4"/>
        <v>30</v>
      </c>
      <c r="N19" s="24">
        <v>4</v>
      </c>
      <c r="O19" s="24">
        <v>75</v>
      </c>
    </row>
    <row r="20" spans="1:26" ht="15" customHeight="1" x14ac:dyDescent="0.2">
      <c r="A20">
        <v>14</v>
      </c>
      <c r="B20" s="2" t="s">
        <v>41</v>
      </c>
      <c r="C20" s="2" t="s">
        <v>42</v>
      </c>
      <c r="D20" s="2" t="s">
        <v>43</v>
      </c>
      <c r="E20" s="2">
        <v>2</v>
      </c>
      <c r="F20" s="43">
        <v>5.4398148148148155E-4</v>
      </c>
      <c r="G20" s="19">
        <f t="shared" si="3"/>
        <v>9.5023148148148159E-3</v>
      </c>
      <c r="H20" s="2" t="str">
        <f t="shared" si="0"/>
        <v>JA</v>
      </c>
      <c r="I20" s="2" t="str">
        <f t="shared" si="1"/>
        <v>sodo</v>
      </c>
      <c r="J20" s="2" t="str">
        <f t="shared" si="2"/>
        <v>EC Richard Carapaz</v>
      </c>
      <c r="K20" s="2">
        <f t="shared" si="4"/>
        <v>20</v>
      </c>
      <c r="L20" s="3">
        <v>2</v>
      </c>
      <c r="M20" s="4">
        <v>2</v>
      </c>
      <c r="N20" s="6">
        <f>COUNT(F7:F182)</f>
        <v>99</v>
      </c>
      <c r="O20" s="22" t="s">
        <v>67</v>
      </c>
      <c r="P20" s="23"/>
      <c r="Q20" s="23"/>
      <c r="R20" s="23"/>
      <c r="S20" s="23"/>
      <c r="T20" s="23"/>
      <c r="U20" s="23"/>
      <c r="V20" s="23"/>
    </row>
    <row r="21" spans="1:26" ht="15" customHeight="1" x14ac:dyDescent="0.2">
      <c r="A21">
        <v>15</v>
      </c>
      <c r="B21" s="2" t="s">
        <v>44</v>
      </c>
      <c r="C21" s="2" t="s">
        <v>45</v>
      </c>
      <c r="D21" s="2" t="s">
        <v>46</v>
      </c>
      <c r="E21" s="2">
        <v>1</v>
      </c>
      <c r="F21" s="43"/>
      <c r="G21" s="19">
        <f t="shared" si="3"/>
        <v>8.9583333333333338E-3</v>
      </c>
      <c r="H21" s="2" t="str">
        <f t="shared" si="0"/>
        <v>JA</v>
      </c>
      <c r="I21" s="2" t="str">
        <f t="shared" si="1"/>
        <v>liho</v>
      </c>
      <c r="J21" s="2" t="str">
        <f t="shared" si="2"/>
        <v>EE Tanel Kangert</v>
      </c>
      <c r="K21" s="2">
        <f t="shared" si="4"/>
        <v>10</v>
      </c>
      <c r="L21" s="3">
        <v>2</v>
      </c>
      <c r="M21" s="4">
        <v>2</v>
      </c>
      <c r="N21" s="56">
        <f ca="1">TODAY()</f>
        <v>44657</v>
      </c>
      <c r="O21" s="37" t="s">
        <v>263</v>
      </c>
      <c r="P21" s="22"/>
      <c r="Q21" s="31"/>
      <c r="R21" s="22"/>
      <c r="S21" s="22"/>
      <c r="T21" s="22"/>
      <c r="U21" s="22"/>
      <c r="V21" s="22"/>
    </row>
    <row r="22" spans="1:26" ht="15" customHeight="1" x14ac:dyDescent="0.2">
      <c r="A22">
        <v>16</v>
      </c>
      <c r="B22" s="2" t="s">
        <v>48</v>
      </c>
      <c r="C22" s="2" t="s">
        <v>13</v>
      </c>
      <c r="D22" s="2" t="s">
        <v>46</v>
      </c>
      <c r="F22" s="43"/>
      <c r="G22" s="19">
        <f t="shared" si="3"/>
        <v>8.9583333333333338E-3</v>
      </c>
      <c r="H22" s="2" t="str">
        <f t="shared" si="0"/>
        <v>NE</v>
      </c>
      <c r="I22" s="2" t="str">
        <f t="shared" si="1"/>
        <v>sodo</v>
      </c>
      <c r="J22" s="2" t="str">
        <f t="shared" si="2"/>
        <v>GB Hugh Carthy</v>
      </c>
      <c r="K22" s="2">
        <f t="shared" si="4"/>
        <v>0</v>
      </c>
      <c r="L22" s="7">
        <v>3</v>
      </c>
      <c r="M22" s="8">
        <v>3</v>
      </c>
      <c r="N22" s="57">
        <f>AVERAGEIF(D7:D182,"=Astana",K7:K182)</f>
        <v>42.857142857142854</v>
      </c>
      <c r="O22" s="37" t="s">
        <v>262</v>
      </c>
      <c r="P22" s="22"/>
      <c r="Q22" s="22"/>
      <c r="R22" s="22"/>
      <c r="S22" s="22"/>
      <c r="T22" s="22"/>
      <c r="U22" s="22"/>
      <c r="V22" s="22"/>
      <c r="W22" s="1"/>
      <c r="X22" s="1"/>
      <c r="Y22" s="1"/>
      <c r="Z22" s="1"/>
    </row>
    <row r="23" spans="1:26" ht="15" customHeight="1" x14ac:dyDescent="0.2">
      <c r="A23">
        <v>17</v>
      </c>
      <c r="B23" s="2" t="s">
        <v>50</v>
      </c>
      <c r="C23" s="2" t="s">
        <v>16</v>
      </c>
      <c r="D23" s="2" t="s">
        <v>51</v>
      </c>
      <c r="F23" s="43">
        <v>5.7870370370370378E-4</v>
      </c>
      <c r="G23" s="19">
        <f t="shared" si="3"/>
        <v>9.5370370370370383E-3</v>
      </c>
      <c r="H23" s="2" t="str">
        <f t="shared" si="0"/>
        <v>NE</v>
      </c>
      <c r="I23" s="2" t="str">
        <f t="shared" si="1"/>
        <v>sodo</v>
      </c>
      <c r="J23" s="2" t="str">
        <f t="shared" si="2"/>
        <v>IT Diego Ulissi</v>
      </c>
      <c r="K23" s="2">
        <f t="shared" si="4"/>
        <v>0</v>
      </c>
      <c r="L23" s="7">
        <v>1</v>
      </c>
      <c r="M23" s="8">
        <v>1</v>
      </c>
      <c r="N23" s="28" t="s">
        <v>72</v>
      </c>
      <c r="O23" s="28"/>
      <c r="P23" s="28"/>
      <c r="Q23" s="28"/>
      <c r="R23" s="28"/>
      <c r="S23" s="28"/>
      <c r="T23" s="28"/>
      <c r="U23" s="28"/>
      <c r="V23" s="28"/>
    </row>
    <row r="24" spans="1:26" ht="15" customHeight="1" x14ac:dyDescent="0.2">
      <c r="A24">
        <v>18</v>
      </c>
      <c r="B24" s="2" t="s">
        <v>52</v>
      </c>
      <c r="C24" s="2" t="s">
        <v>16</v>
      </c>
      <c r="D24" s="2" t="s">
        <v>26</v>
      </c>
      <c r="F24" s="43"/>
      <c r="G24" s="19">
        <f t="shared" si="3"/>
        <v>8.9583333333333338E-3</v>
      </c>
      <c r="H24" s="2" t="str">
        <f t="shared" si="0"/>
        <v>NE</v>
      </c>
      <c r="I24" s="2" t="str">
        <f t="shared" si="1"/>
        <v>sodo</v>
      </c>
      <c r="J24" s="2" t="str">
        <f t="shared" si="2"/>
        <v>IT Davide Formolo</v>
      </c>
      <c r="K24" s="2">
        <f t="shared" si="4"/>
        <v>0</v>
      </c>
      <c r="L24" s="7"/>
      <c r="M24" s="8"/>
      <c r="N24" s="18">
        <v>14</v>
      </c>
      <c r="O24" s="28" t="s">
        <v>74</v>
      </c>
      <c r="P24" s="32"/>
      <c r="Q24" s="32"/>
      <c r="R24" s="32"/>
      <c r="S24" s="32"/>
      <c r="T24" s="32"/>
      <c r="U24" s="32"/>
      <c r="V24" s="32"/>
    </row>
    <row r="25" spans="1:26" ht="15" customHeight="1" x14ac:dyDescent="0.2">
      <c r="A25">
        <v>19</v>
      </c>
      <c r="B25" s="2" t="s">
        <v>55</v>
      </c>
      <c r="C25" s="2" t="s">
        <v>16</v>
      </c>
      <c r="D25" s="2" t="s">
        <v>17</v>
      </c>
      <c r="F25" s="44">
        <v>6.134259259259259E-4</v>
      </c>
      <c r="G25" s="19">
        <f t="shared" si="3"/>
        <v>9.571759259259259E-3</v>
      </c>
      <c r="H25" s="2" t="str">
        <f t="shared" si="0"/>
        <v>NE</v>
      </c>
      <c r="I25" s="2" t="str">
        <f t="shared" si="1"/>
        <v>sodo</v>
      </c>
      <c r="J25" s="2" t="str">
        <f t="shared" si="2"/>
        <v>IT Domenico Pozzovivo</v>
      </c>
      <c r="K25" s="2">
        <f t="shared" si="4"/>
        <v>0</v>
      </c>
      <c r="L25" s="7">
        <v>2</v>
      </c>
      <c r="M25" s="8">
        <v>2</v>
      </c>
      <c r="N25" s="58">
        <f>VLOOKUP(N24,A6:J182,7,TRUE)</f>
        <v>9.5023148148148159E-3</v>
      </c>
      <c r="O25" s="28" t="s">
        <v>78</v>
      </c>
      <c r="P25" s="32"/>
      <c r="Q25" s="32"/>
      <c r="R25" s="32"/>
      <c r="S25" s="32"/>
      <c r="T25" s="32"/>
      <c r="U25" s="32"/>
      <c r="V25" s="32"/>
    </row>
    <row r="26" spans="1:26" ht="15" customHeight="1" x14ac:dyDescent="0.2">
      <c r="A26">
        <v>20</v>
      </c>
      <c r="B26" s="2" t="s">
        <v>57</v>
      </c>
      <c r="C26" s="2" t="s">
        <v>30</v>
      </c>
      <c r="D26" s="2" t="s">
        <v>58</v>
      </c>
      <c r="F26" s="43"/>
      <c r="G26" s="19">
        <f t="shared" si="3"/>
        <v>8.9583333333333338E-3</v>
      </c>
      <c r="H26" s="2" t="str">
        <f t="shared" si="0"/>
        <v>NE</v>
      </c>
      <c r="I26" s="2" t="str">
        <f t="shared" si="1"/>
        <v>sodo</v>
      </c>
      <c r="J26" s="2" t="str">
        <f t="shared" si="2"/>
        <v>BE Victor Campenaerts</v>
      </c>
      <c r="K26" s="2">
        <f t="shared" si="4"/>
        <v>0</v>
      </c>
      <c r="L26" s="25">
        <v>2</v>
      </c>
      <c r="M26" s="26">
        <v>2</v>
      </c>
      <c r="N26" s="27" t="str">
        <f>VLOOKUP(N24,A6:J182,4,TRUE)</f>
        <v>Movistar Team</v>
      </c>
      <c r="O26" s="33" t="s">
        <v>81</v>
      </c>
      <c r="P26" s="34"/>
      <c r="Q26" s="34"/>
      <c r="R26" s="34"/>
      <c r="S26" s="34"/>
      <c r="T26" s="34"/>
      <c r="U26" s="34"/>
      <c r="V26" s="34"/>
    </row>
    <row r="27" spans="1:26" ht="15" customHeight="1" x14ac:dyDescent="0.2">
      <c r="A27">
        <v>21</v>
      </c>
      <c r="B27" s="2" t="s">
        <v>59</v>
      </c>
      <c r="C27" s="2" t="s">
        <v>60</v>
      </c>
      <c r="D27" s="2" t="s">
        <v>23</v>
      </c>
      <c r="F27" s="43">
        <v>6.2500000000000001E-4</v>
      </c>
      <c r="G27" s="19">
        <f t="shared" si="3"/>
        <v>9.5833333333333343E-3</v>
      </c>
      <c r="H27" s="2" t="str">
        <f t="shared" si="0"/>
        <v>NE</v>
      </c>
      <c r="I27" s="2" t="str">
        <f t="shared" si="1"/>
        <v>sodo</v>
      </c>
      <c r="J27" s="2" t="str">
        <f t="shared" si="2"/>
        <v>US Chad Haga</v>
      </c>
      <c r="K27" s="2">
        <f t="shared" si="4"/>
        <v>0</v>
      </c>
      <c r="L27" s="12">
        <f>SUM(L6:L26,F1:J1)</f>
        <v>45</v>
      </c>
      <c r="M27" s="13">
        <f>SUM(F2:J2,M6:M26)</f>
        <v>45</v>
      </c>
    </row>
    <row r="28" spans="1:26" ht="15" customHeight="1" x14ac:dyDescent="0.25">
      <c r="A28">
        <v>22</v>
      </c>
      <c r="B28" s="2" t="s">
        <v>61</v>
      </c>
      <c r="C28" s="2" t="s">
        <v>13</v>
      </c>
      <c r="D28" s="2" t="s">
        <v>40</v>
      </c>
      <c r="F28" s="43">
        <v>6.5972222222222224E-4</v>
      </c>
      <c r="G28" s="19">
        <f t="shared" si="3"/>
        <v>9.6180555555555568E-3</v>
      </c>
      <c r="H28" s="2" t="str">
        <f t="shared" si="0"/>
        <v>NE</v>
      </c>
      <c r="I28" s="2" t="str">
        <f t="shared" si="1"/>
        <v>sodo</v>
      </c>
      <c r="J28" s="2" t="str">
        <f t="shared" si="2"/>
        <v>GB James Knox</v>
      </c>
      <c r="K28" s="2">
        <f t="shared" si="4"/>
        <v>0</v>
      </c>
      <c r="M28" s="10"/>
    </row>
    <row r="29" spans="1:26" ht="15" customHeight="1" x14ac:dyDescent="0.25">
      <c r="A29">
        <v>23</v>
      </c>
      <c r="B29" s="2" t="s">
        <v>62</v>
      </c>
      <c r="C29" s="2" t="s">
        <v>35</v>
      </c>
      <c r="D29" s="2" t="s">
        <v>63</v>
      </c>
      <c r="F29" s="43">
        <v>6.7129629629629635E-4</v>
      </c>
      <c r="G29" s="19">
        <f t="shared" si="3"/>
        <v>9.6296296296296303E-3</v>
      </c>
      <c r="H29" s="2" t="str">
        <f t="shared" si="0"/>
        <v>NE</v>
      </c>
      <c r="I29" s="2" t="str">
        <f t="shared" si="1"/>
        <v>sodo</v>
      </c>
      <c r="J29" s="2" t="str">
        <f t="shared" si="2"/>
        <v>ES Daniel Navarro</v>
      </c>
      <c r="K29" s="2">
        <f t="shared" si="4"/>
        <v>0</v>
      </c>
      <c r="L29" s="49">
        <f>+L27/M27</f>
        <v>1</v>
      </c>
      <c r="M29" s="11"/>
    </row>
    <row r="30" spans="1:26" ht="15" customHeight="1" x14ac:dyDescent="0.25">
      <c r="A30">
        <v>24</v>
      </c>
      <c r="B30" s="2" t="s">
        <v>64</v>
      </c>
      <c r="C30" s="2" t="s">
        <v>65</v>
      </c>
      <c r="D30" s="2" t="s">
        <v>14</v>
      </c>
      <c r="F30" s="43"/>
      <c r="G30" s="19">
        <f t="shared" si="3"/>
        <v>8.9583333333333338E-3</v>
      </c>
      <c r="H30" s="2" t="str">
        <f t="shared" si="0"/>
        <v>NE</v>
      </c>
      <c r="I30" s="2" t="str">
        <f t="shared" si="1"/>
        <v>sodo</v>
      </c>
      <c r="J30" s="2" t="str">
        <f t="shared" si="2"/>
        <v>AU Luke Durbridge</v>
      </c>
      <c r="K30" s="2">
        <f t="shared" si="4"/>
        <v>0</v>
      </c>
      <c r="L30" s="49"/>
      <c r="M30" s="11"/>
    </row>
    <row r="31" spans="1:26" ht="15" customHeight="1" x14ac:dyDescent="0.25">
      <c r="A31">
        <v>25</v>
      </c>
      <c r="B31" s="2" t="s">
        <v>66</v>
      </c>
      <c r="C31" s="2" t="s">
        <v>16</v>
      </c>
      <c r="D31" s="2" t="s">
        <v>20</v>
      </c>
      <c r="F31" s="43">
        <v>6.8287037037037036E-4</v>
      </c>
      <c r="G31" s="19">
        <f t="shared" si="3"/>
        <v>9.6412037037037039E-3</v>
      </c>
      <c r="H31" s="2" t="str">
        <f t="shared" si="0"/>
        <v>NE</v>
      </c>
      <c r="I31" s="2" t="str">
        <f t="shared" si="1"/>
        <v>sodo</v>
      </c>
      <c r="J31" s="2" t="str">
        <f t="shared" si="2"/>
        <v>IT Dario Cataldo</v>
      </c>
      <c r="K31" s="2">
        <f t="shared" si="4"/>
        <v>0</v>
      </c>
      <c r="L31" s="11"/>
      <c r="M31" s="11"/>
    </row>
    <row r="32" spans="1:26" ht="15" customHeight="1" x14ac:dyDescent="0.25">
      <c r="A32">
        <v>26</v>
      </c>
      <c r="B32" s="2" t="s">
        <v>68</v>
      </c>
      <c r="C32" s="2" t="s">
        <v>19</v>
      </c>
      <c r="D32" s="2" t="s">
        <v>14</v>
      </c>
      <c r="F32" s="44">
        <v>6.9444444444444436E-4</v>
      </c>
      <c r="G32" s="19">
        <f t="shared" si="3"/>
        <v>9.6527777777777775E-3</v>
      </c>
      <c r="H32" s="2" t="str">
        <f t="shared" si="0"/>
        <v>NE</v>
      </c>
      <c r="I32" s="2" t="str">
        <f t="shared" si="1"/>
        <v>sodo</v>
      </c>
      <c r="J32" s="2" t="str">
        <f t="shared" si="2"/>
        <v>CO Esteban Chaves</v>
      </c>
      <c r="K32" s="2">
        <f t="shared" si="4"/>
        <v>0</v>
      </c>
      <c r="L32" s="11"/>
      <c r="M32" s="11"/>
      <c r="N32" s="9"/>
      <c r="O32" s="9"/>
    </row>
    <row r="33" spans="1:25" ht="15" customHeight="1" x14ac:dyDescent="0.2">
      <c r="A33">
        <v>27</v>
      </c>
      <c r="B33" s="2" t="s">
        <v>69</v>
      </c>
      <c r="C33" s="2" t="s">
        <v>16</v>
      </c>
      <c r="D33" s="2" t="s">
        <v>51</v>
      </c>
      <c r="F33" s="43">
        <v>7.0601851851851847E-4</v>
      </c>
      <c r="G33" s="19">
        <f t="shared" si="3"/>
        <v>9.6643518518518528E-3</v>
      </c>
      <c r="H33" s="2" t="str">
        <f t="shared" si="0"/>
        <v>NE</v>
      </c>
      <c r="I33" s="2" t="str">
        <f t="shared" si="1"/>
        <v>sodo</v>
      </c>
      <c r="J33" s="2" t="str">
        <f t="shared" si="2"/>
        <v>IT Valerio Conti</v>
      </c>
      <c r="K33" s="2">
        <f t="shared" si="4"/>
        <v>0</v>
      </c>
    </row>
    <row r="34" spans="1:25" ht="15" customHeight="1" x14ac:dyDescent="0.2">
      <c r="A34" s="1">
        <v>28</v>
      </c>
      <c r="B34" s="2" t="s">
        <v>70</v>
      </c>
      <c r="C34" s="2" t="s">
        <v>71</v>
      </c>
      <c r="D34" s="2" t="s">
        <v>28</v>
      </c>
      <c r="F34" s="43"/>
      <c r="G34" s="19">
        <f t="shared" si="3"/>
        <v>8.9583333333333338E-3</v>
      </c>
      <c r="H34" s="2" t="str">
        <f t="shared" si="0"/>
        <v>NE</v>
      </c>
      <c r="I34" s="2" t="str">
        <f t="shared" si="1"/>
        <v>sodo</v>
      </c>
      <c r="J34" s="2" t="str">
        <f t="shared" si="2"/>
        <v>RU Pavel Sivakov</v>
      </c>
      <c r="K34" s="2">
        <f t="shared" si="4"/>
        <v>0</v>
      </c>
    </row>
    <row r="35" spans="1:25" ht="15" customHeight="1" x14ac:dyDescent="0.2">
      <c r="A35" s="1">
        <v>29</v>
      </c>
      <c r="B35" s="2" t="s">
        <v>73</v>
      </c>
      <c r="C35" s="2" t="s">
        <v>35</v>
      </c>
      <c r="D35" s="2" t="s">
        <v>20</v>
      </c>
      <c r="F35" s="43"/>
      <c r="G35" s="19">
        <f t="shared" si="3"/>
        <v>8.9583333333333338E-3</v>
      </c>
      <c r="H35" s="2" t="str">
        <f t="shared" si="0"/>
        <v>NE</v>
      </c>
      <c r="I35" s="2" t="str">
        <f t="shared" si="1"/>
        <v>sodo</v>
      </c>
      <c r="J35" s="2" t="str">
        <f t="shared" si="2"/>
        <v>ES Ion Izagirre</v>
      </c>
      <c r="K35" s="2">
        <f t="shared" si="4"/>
        <v>0</v>
      </c>
    </row>
    <row r="36" spans="1:25" ht="15" customHeight="1" x14ac:dyDescent="0.2">
      <c r="A36" s="1">
        <v>30</v>
      </c>
      <c r="B36" s="2" t="s">
        <v>75</v>
      </c>
      <c r="C36" s="2" t="s">
        <v>76</v>
      </c>
      <c r="D36" s="2" t="s">
        <v>77</v>
      </c>
      <c r="F36" s="43">
        <v>7.175925925925927E-4</v>
      </c>
      <c r="G36" s="19">
        <f t="shared" si="3"/>
        <v>9.6759259259259264E-3</v>
      </c>
      <c r="H36" s="2" t="str">
        <f t="shared" si="0"/>
        <v>NE</v>
      </c>
      <c r="I36" s="2" t="str">
        <f t="shared" si="1"/>
        <v>sodo</v>
      </c>
      <c r="J36" s="2" t="str">
        <f t="shared" si="2"/>
        <v>FR Tony Gallopin</v>
      </c>
      <c r="K36" s="2">
        <f t="shared" si="4"/>
        <v>0</v>
      </c>
    </row>
    <row r="37" spans="1:25" ht="15" customHeight="1" x14ac:dyDescent="0.2">
      <c r="A37" s="1">
        <v>31</v>
      </c>
      <c r="B37" s="2" t="s">
        <v>79</v>
      </c>
      <c r="C37" s="2" t="s">
        <v>16</v>
      </c>
      <c r="D37" s="2" t="s">
        <v>80</v>
      </c>
      <c r="F37" s="43">
        <v>7.4074074074074081E-4</v>
      </c>
      <c r="G37" s="19">
        <f t="shared" si="3"/>
        <v>9.6990740740740752E-3</v>
      </c>
      <c r="H37" s="2" t="str">
        <f t="shared" si="0"/>
        <v>NE</v>
      </c>
      <c r="I37" s="2" t="str">
        <f t="shared" si="1"/>
        <v>sodo</v>
      </c>
      <c r="J37" s="2" t="str">
        <f t="shared" si="2"/>
        <v>IT Enrico Gasparotto</v>
      </c>
      <c r="K37" s="2">
        <f t="shared" si="4"/>
        <v>0</v>
      </c>
      <c r="Q37" s="15"/>
      <c r="R37" s="15"/>
      <c r="S37" s="15"/>
      <c r="T37" s="15"/>
    </row>
    <row r="38" spans="1:25" ht="15" customHeight="1" x14ac:dyDescent="0.2">
      <c r="A38" s="1">
        <v>32</v>
      </c>
      <c r="B38" s="2" t="s">
        <v>82</v>
      </c>
      <c r="C38" s="2" t="s">
        <v>83</v>
      </c>
      <c r="D38" s="2" t="s">
        <v>40</v>
      </c>
      <c r="F38" s="43"/>
      <c r="G38" s="19">
        <f t="shared" si="3"/>
        <v>8.9583333333333338E-3</v>
      </c>
      <c r="H38" s="2" t="str">
        <f t="shared" si="0"/>
        <v>NE</v>
      </c>
      <c r="I38" s="2" t="str">
        <f t="shared" si="1"/>
        <v>sodo</v>
      </c>
      <c r="J38" s="2" t="str">
        <f t="shared" si="2"/>
        <v>DK Mikkel Frølich Honoré</v>
      </c>
      <c r="K38" s="2">
        <f t="shared" si="4"/>
        <v>0</v>
      </c>
    </row>
    <row r="39" spans="1:25" ht="15" customHeight="1" x14ac:dyDescent="0.2">
      <c r="A39" s="1">
        <v>33</v>
      </c>
      <c r="B39" s="2" t="s">
        <v>84</v>
      </c>
      <c r="C39" s="2" t="s">
        <v>60</v>
      </c>
      <c r="D39" s="2" t="s">
        <v>14</v>
      </c>
      <c r="F39" s="43">
        <v>7.5231481481481482E-4</v>
      </c>
      <c r="G39" s="19">
        <f t="shared" si="3"/>
        <v>9.7106481481481488E-3</v>
      </c>
      <c r="H39" s="2" t="str">
        <f t="shared" si="0"/>
        <v>NE</v>
      </c>
      <c r="I39" s="2" t="str">
        <f t="shared" si="1"/>
        <v>sodo</v>
      </c>
      <c r="J39" s="2" t="str">
        <f t="shared" si="2"/>
        <v>US Brent Bookwalter</v>
      </c>
      <c r="K39" s="2">
        <f t="shared" si="4"/>
        <v>0</v>
      </c>
    </row>
    <row r="40" spans="1:25" ht="15" customHeight="1" x14ac:dyDescent="0.2">
      <c r="A40" s="1">
        <v>34</v>
      </c>
      <c r="B40" s="2" t="s">
        <v>85</v>
      </c>
      <c r="C40" s="2" t="s">
        <v>65</v>
      </c>
      <c r="D40" s="2" t="s">
        <v>14</v>
      </c>
      <c r="F40" s="45"/>
      <c r="G40" s="19">
        <f t="shared" si="3"/>
        <v>8.9583333333333338E-3</v>
      </c>
      <c r="H40" s="2" t="str">
        <f t="shared" si="0"/>
        <v>NE</v>
      </c>
      <c r="I40" s="2" t="str">
        <f t="shared" si="1"/>
        <v>sodo</v>
      </c>
      <c r="J40" s="2" t="str">
        <f t="shared" si="2"/>
        <v>AU Lucas Hamilton</v>
      </c>
      <c r="K40" s="2">
        <f t="shared" si="4"/>
        <v>0</v>
      </c>
    </row>
    <row r="41" spans="1:25" ht="15" customHeight="1" x14ac:dyDescent="0.2">
      <c r="A41" s="1">
        <v>35</v>
      </c>
      <c r="B41" s="2" t="s">
        <v>86</v>
      </c>
      <c r="C41" s="2" t="s">
        <v>22</v>
      </c>
      <c r="D41" s="2" t="s">
        <v>11</v>
      </c>
      <c r="F41" s="43">
        <v>7.6388888888888893E-4</v>
      </c>
      <c r="G41" s="19">
        <f t="shared" si="3"/>
        <v>9.7222222222222224E-3</v>
      </c>
      <c r="H41" s="2" t="str">
        <f t="shared" si="0"/>
        <v>NE</v>
      </c>
      <c r="I41" s="2" t="str">
        <f t="shared" si="1"/>
        <v>sodo</v>
      </c>
      <c r="J41" s="2" t="str">
        <f t="shared" si="2"/>
        <v>NL Jos van Emden</v>
      </c>
      <c r="K41" s="2" t="str">
        <f t="shared" si="4"/>
        <v>NAD 14</v>
      </c>
      <c r="W41" s="1"/>
      <c r="X41" s="1"/>
      <c r="Y41" s="1"/>
    </row>
    <row r="42" spans="1:25" ht="15" customHeight="1" x14ac:dyDescent="0.2">
      <c r="A42" s="2">
        <v>36</v>
      </c>
      <c r="B42" s="2" t="s">
        <v>87</v>
      </c>
      <c r="C42" s="2" t="s">
        <v>35</v>
      </c>
      <c r="D42" s="2" t="s">
        <v>43</v>
      </c>
      <c r="F42" s="43">
        <v>7.7546296296296293E-4</v>
      </c>
      <c r="G42" s="19">
        <f t="shared" si="3"/>
        <v>9.7337962962962959E-3</v>
      </c>
      <c r="H42" s="2" t="str">
        <f t="shared" si="0"/>
        <v>NE</v>
      </c>
      <c r="I42" s="2" t="str">
        <f t="shared" si="1"/>
        <v>sodo</v>
      </c>
      <c r="J42" s="2" t="str">
        <f t="shared" si="2"/>
        <v>ES Mikel Landa</v>
      </c>
      <c r="K42" s="2" t="str">
        <f t="shared" si="4"/>
        <v>NAD 14</v>
      </c>
    </row>
    <row r="43" spans="1:25" ht="15" customHeight="1" x14ac:dyDescent="0.2">
      <c r="A43" s="2">
        <v>37</v>
      </c>
      <c r="B43" s="2" t="s">
        <v>88</v>
      </c>
      <c r="C43" s="2" t="s">
        <v>16</v>
      </c>
      <c r="D43" s="2" t="s">
        <v>26</v>
      </c>
      <c r="F43" s="43">
        <v>7.9861111111111105E-4</v>
      </c>
      <c r="G43" s="19">
        <f t="shared" si="3"/>
        <v>9.7569444444444448E-3</v>
      </c>
      <c r="H43" s="2" t="str">
        <f t="shared" si="0"/>
        <v>NE</v>
      </c>
      <c r="I43" s="2" t="str">
        <f t="shared" si="1"/>
        <v>sodo</v>
      </c>
      <c r="J43" s="2" t="str">
        <f t="shared" si="2"/>
        <v>IT Cesare Benedetti</v>
      </c>
      <c r="K43" s="2" t="str">
        <f t="shared" si="4"/>
        <v>NAD 14</v>
      </c>
    </row>
    <row r="44" spans="1:25" ht="15" customHeight="1" x14ac:dyDescent="0.2">
      <c r="A44" s="2">
        <v>38</v>
      </c>
      <c r="B44" s="2" t="s">
        <v>89</v>
      </c>
      <c r="C44" s="2" t="s">
        <v>65</v>
      </c>
      <c r="D44" s="2" t="s">
        <v>80</v>
      </c>
      <c r="F44" s="44">
        <v>8.3333333333333328E-4</v>
      </c>
      <c r="G44" s="19">
        <f t="shared" si="3"/>
        <v>9.7916666666666673E-3</v>
      </c>
      <c r="H44" s="2" t="str">
        <f t="shared" si="0"/>
        <v>NE</v>
      </c>
      <c r="I44" s="2" t="str">
        <f t="shared" si="1"/>
        <v>sodo</v>
      </c>
      <c r="J44" s="2" t="str">
        <f t="shared" si="2"/>
        <v>AU Ben O'Connor</v>
      </c>
      <c r="K44" s="2" t="str">
        <f t="shared" si="4"/>
        <v>NAD 14</v>
      </c>
    </row>
    <row r="45" spans="1:25" s="15" customFormat="1" ht="15" customHeight="1" x14ac:dyDescent="0.2">
      <c r="A45" s="1">
        <v>39</v>
      </c>
      <c r="B45" s="2" t="s">
        <v>90</v>
      </c>
      <c r="C45" s="2" t="s">
        <v>65</v>
      </c>
      <c r="D45" s="2" t="s">
        <v>23</v>
      </c>
      <c r="E45" s="2"/>
      <c r="F45" s="43">
        <v>8.449074074074075E-4</v>
      </c>
      <c r="G45" s="19">
        <f t="shared" si="3"/>
        <v>9.8032407407407408E-3</v>
      </c>
      <c r="H45" s="2" t="str">
        <f t="shared" si="0"/>
        <v>NE</v>
      </c>
      <c r="I45" s="2" t="str">
        <f t="shared" si="1"/>
        <v>sodo</v>
      </c>
      <c r="J45" s="2" t="str">
        <f t="shared" si="2"/>
        <v>AU Robert Power</v>
      </c>
      <c r="K45" s="2" t="str">
        <f t="shared" si="4"/>
        <v>NAD 14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X45" s="2"/>
    </row>
    <row r="46" spans="1:25" ht="15" customHeight="1" x14ac:dyDescent="0.2">
      <c r="A46" s="1">
        <v>40</v>
      </c>
      <c r="B46" s="2" t="s">
        <v>91</v>
      </c>
      <c r="C46" s="2" t="s">
        <v>60</v>
      </c>
      <c r="D46" s="2" t="s">
        <v>46</v>
      </c>
      <c r="F46" s="43"/>
      <c r="G46" s="19">
        <f t="shared" si="3"/>
        <v>8.9583333333333338E-3</v>
      </c>
      <c r="H46" s="2" t="str">
        <f t="shared" si="0"/>
        <v>NE</v>
      </c>
      <c r="I46" s="2" t="str">
        <f t="shared" si="1"/>
        <v>sodo</v>
      </c>
      <c r="J46" s="2" t="str">
        <f t="shared" si="2"/>
        <v>US Joe Dombrowski</v>
      </c>
      <c r="K46" s="2">
        <f t="shared" si="4"/>
        <v>0</v>
      </c>
      <c r="X46" s="15"/>
    </row>
    <row r="47" spans="1:25" ht="15" customHeight="1" x14ac:dyDescent="0.2">
      <c r="A47" s="14">
        <v>41</v>
      </c>
      <c r="B47" s="15" t="s">
        <v>92</v>
      </c>
      <c r="C47" s="15" t="s">
        <v>10</v>
      </c>
      <c r="D47" s="15" t="s">
        <v>17</v>
      </c>
      <c r="E47" s="15"/>
      <c r="F47" s="43"/>
      <c r="G47" s="19">
        <f t="shared" si="3"/>
        <v>8.9583333333333338E-3</v>
      </c>
      <c r="H47" s="2" t="str">
        <f t="shared" si="0"/>
        <v>NE</v>
      </c>
      <c r="I47" s="2" t="str">
        <f t="shared" si="1"/>
        <v>sodo</v>
      </c>
      <c r="J47" s="2" t="str">
        <f t="shared" si="2"/>
        <v>SI Kristijan Koren</v>
      </c>
      <c r="K47" s="2">
        <f t="shared" si="4"/>
        <v>0</v>
      </c>
    </row>
    <row r="48" spans="1:25" ht="15" customHeight="1" x14ac:dyDescent="0.2">
      <c r="A48" s="2">
        <v>42</v>
      </c>
      <c r="B48" s="2" t="s">
        <v>93</v>
      </c>
      <c r="C48" s="2" t="s">
        <v>94</v>
      </c>
      <c r="D48" s="2" t="s">
        <v>28</v>
      </c>
      <c r="F48" s="43">
        <v>8.5648148148148161E-4</v>
      </c>
      <c r="G48" s="19">
        <f t="shared" si="3"/>
        <v>9.8148148148148161E-3</v>
      </c>
      <c r="H48" s="2" t="str">
        <f t="shared" si="0"/>
        <v>NE</v>
      </c>
      <c r="I48" s="2" t="str">
        <f t="shared" si="1"/>
        <v>sodo</v>
      </c>
      <c r="J48" s="2" t="str">
        <f t="shared" si="2"/>
        <v>IE Eddie Dunbar</v>
      </c>
      <c r="K48" s="2" t="str">
        <f t="shared" si="4"/>
        <v>NAD 14</v>
      </c>
    </row>
    <row r="49" spans="1:11" ht="15" customHeight="1" x14ac:dyDescent="0.2">
      <c r="A49" s="1">
        <v>43</v>
      </c>
      <c r="B49" s="2" t="s">
        <v>95</v>
      </c>
      <c r="C49" s="2" t="s">
        <v>13</v>
      </c>
      <c r="D49" s="2" t="s">
        <v>80</v>
      </c>
      <c r="F49" s="43"/>
      <c r="G49" s="19">
        <f t="shared" si="3"/>
        <v>8.9583333333333338E-3</v>
      </c>
      <c r="H49" s="2" t="str">
        <f t="shared" si="0"/>
        <v>NE</v>
      </c>
      <c r="I49" s="2" t="str">
        <f t="shared" si="1"/>
        <v>sodo</v>
      </c>
      <c r="J49" s="2" t="str">
        <f t="shared" si="2"/>
        <v>GB Scott Davies</v>
      </c>
      <c r="K49" s="2">
        <f t="shared" si="4"/>
        <v>0</v>
      </c>
    </row>
    <row r="50" spans="1:11" ht="15" customHeight="1" x14ac:dyDescent="0.2">
      <c r="A50" s="2">
        <v>44</v>
      </c>
      <c r="B50" s="2" t="s">
        <v>96</v>
      </c>
      <c r="C50" s="2" t="s">
        <v>10</v>
      </c>
      <c r="D50" s="2" t="s">
        <v>51</v>
      </c>
      <c r="F50" s="42">
        <v>8.7962962962962962E-4</v>
      </c>
      <c r="G50" s="19">
        <f t="shared" si="3"/>
        <v>9.8379629629629633E-3</v>
      </c>
      <c r="H50" s="2" t="str">
        <f t="shared" si="0"/>
        <v>NE</v>
      </c>
      <c r="I50" s="2" t="str">
        <f t="shared" si="1"/>
        <v>sodo</v>
      </c>
      <c r="J50" s="2" t="str">
        <f t="shared" si="2"/>
        <v>SI Jan Polanc</v>
      </c>
      <c r="K50" s="2" t="str">
        <f t="shared" si="4"/>
        <v>NAD 14</v>
      </c>
    </row>
    <row r="51" spans="1:11" ht="15" customHeight="1" x14ac:dyDescent="0.2">
      <c r="A51" s="2">
        <v>45</v>
      </c>
      <c r="B51" s="2" t="s">
        <v>97</v>
      </c>
      <c r="C51" s="2" t="s">
        <v>16</v>
      </c>
      <c r="D51" s="2" t="s">
        <v>98</v>
      </c>
      <c r="F51" s="42"/>
      <c r="G51" s="19">
        <f t="shared" si="3"/>
        <v>8.9583333333333338E-3</v>
      </c>
      <c r="H51" s="2" t="str">
        <f t="shared" si="0"/>
        <v>NE</v>
      </c>
      <c r="I51" s="2" t="str">
        <f t="shared" si="1"/>
        <v>sodo</v>
      </c>
      <c r="J51" s="2" t="str">
        <f t="shared" si="2"/>
        <v>IT Mattia Cattaneo</v>
      </c>
      <c r="K51" s="2">
        <f t="shared" si="4"/>
        <v>0</v>
      </c>
    </row>
    <row r="52" spans="1:11" ht="15" customHeight="1" x14ac:dyDescent="0.2">
      <c r="A52" s="2">
        <v>46</v>
      </c>
      <c r="B52" s="2" t="s">
        <v>99</v>
      </c>
      <c r="C52" s="2" t="s">
        <v>100</v>
      </c>
      <c r="D52" s="2" t="s">
        <v>14</v>
      </c>
      <c r="F52" s="42">
        <v>8.9120370370370362E-4</v>
      </c>
      <c r="G52" s="19">
        <f t="shared" si="3"/>
        <v>9.8495370370370369E-3</v>
      </c>
      <c r="H52" s="2" t="str">
        <f t="shared" si="0"/>
        <v>NE</v>
      </c>
      <c r="I52" s="2" t="str">
        <f t="shared" si="1"/>
        <v>sodo</v>
      </c>
      <c r="J52" s="2" t="str">
        <f t="shared" si="2"/>
        <v>NZ Jack Bauer</v>
      </c>
      <c r="K52" s="2" t="str">
        <f t="shared" si="4"/>
        <v>NAD 14</v>
      </c>
    </row>
    <row r="53" spans="1:11" ht="15" customHeight="1" x14ac:dyDescent="0.2">
      <c r="A53" s="2">
        <v>47</v>
      </c>
      <c r="B53" s="2" t="s">
        <v>101</v>
      </c>
      <c r="C53" s="2" t="s">
        <v>35</v>
      </c>
      <c r="D53" s="2" t="s">
        <v>102</v>
      </c>
      <c r="F53" s="42"/>
      <c r="G53" s="19">
        <f t="shared" si="3"/>
        <v>8.9583333333333338E-3</v>
      </c>
      <c r="H53" s="2" t="str">
        <f t="shared" si="0"/>
        <v>NE</v>
      </c>
      <c r="I53" s="2" t="str">
        <f t="shared" si="1"/>
        <v>sodo</v>
      </c>
      <c r="J53" s="2" t="str">
        <f t="shared" si="2"/>
        <v>ES Rubén Plaza</v>
      </c>
      <c r="K53" s="2">
        <f t="shared" si="4"/>
        <v>0</v>
      </c>
    </row>
    <row r="54" spans="1:11" ht="15" customHeight="1" x14ac:dyDescent="0.2">
      <c r="A54" s="2">
        <v>48</v>
      </c>
      <c r="B54" s="2" t="s">
        <v>103</v>
      </c>
      <c r="C54" s="2" t="s">
        <v>22</v>
      </c>
      <c r="D54" s="2" t="s">
        <v>37</v>
      </c>
      <c r="F54" s="42">
        <v>9.0277777777777784E-4</v>
      </c>
      <c r="G54" s="19">
        <f t="shared" si="3"/>
        <v>9.8611111111111122E-3</v>
      </c>
      <c r="H54" s="2" t="str">
        <f t="shared" si="0"/>
        <v>NE</v>
      </c>
      <c r="I54" s="2" t="str">
        <f t="shared" si="1"/>
        <v>sodo</v>
      </c>
      <c r="J54" s="2" t="str">
        <f t="shared" si="2"/>
        <v>NL Laurens ten Dam</v>
      </c>
      <c r="K54" s="2" t="str">
        <f t="shared" si="4"/>
        <v>NAD 14</v>
      </c>
    </row>
    <row r="55" spans="1:11" ht="15" customHeight="1" x14ac:dyDescent="0.2">
      <c r="A55" s="2">
        <v>49</v>
      </c>
      <c r="B55" s="2" t="s">
        <v>104</v>
      </c>
      <c r="C55" s="2" t="s">
        <v>105</v>
      </c>
      <c r="D55" s="2" t="s">
        <v>106</v>
      </c>
      <c r="F55" s="42"/>
      <c r="G55" s="19">
        <f t="shared" si="3"/>
        <v>8.9583333333333338E-3</v>
      </c>
      <c r="H55" s="2" t="str">
        <f t="shared" si="0"/>
        <v>NE</v>
      </c>
      <c r="I55" s="2" t="str">
        <f t="shared" si="1"/>
        <v>sodo</v>
      </c>
      <c r="J55" s="2" t="str">
        <f t="shared" si="2"/>
        <v>SE Tobias Ludvigsson</v>
      </c>
      <c r="K55" s="2">
        <f t="shared" si="4"/>
        <v>0</v>
      </c>
    </row>
    <row r="56" spans="1:11" ht="15" customHeight="1" x14ac:dyDescent="0.2">
      <c r="A56" s="2">
        <v>50</v>
      </c>
      <c r="B56" s="2" t="s">
        <v>107</v>
      </c>
      <c r="C56" s="2" t="s">
        <v>30</v>
      </c>
      <c r="D56" s="2" t="s">
        <v>40</v>
      </c>
      <c r="F56" s="42"/>
      <c r="G56" s="19">
        <f t="shared" si="3"/>
        <v>8.9583333333333338E-3</v>
      </c>
      <c r="H56" s="2" t="str">
        <f t="shared" si="0"/>
        <v>NE</v>
      </c>
      <c r="I56" s="2" t="str">
        <f t="shared" si="1"/>
        <v>sodo</v>
      </c>
      <c r="J56" s="2" t="str">
        <f t="shared" si="2"/>
        <v>BE Pieter Serry</v>
      </c>
      <c r="K56" s="2">
        <f t="shared" si="4"/>
        <v>0</v>
      </c>
    </row>
    <row r="57" spans="1:11" ht="15" customHeight="1" x14ac:dyDescent="0.2">
      <c r="A57" s="2">
        <v>51</v>
      </c>
      <c r="B57" s="2" t="s">
        <v>108</v>
      </c>
      <c r="C57" s="2" t="s">
        <v>30</v>
      </c>
      <c r="D57" s="2" t="s">
        <v>23</v>
      </c>
      <c r="F57" s="42">
        <v>9.1435185185185185E-4</v>
      </c>
      <c r="G57" s="19">
        <f t="shared" si="3"/>
        <v>9.8726851851851857E-3</v>
      </c>
      <c r="H57" s="2" t="str">
        <f t="shared" si="0"/>
        <v>NE</v>
      </c>
      <c r="I57" s="2" t="str">
        <f t="shared" si="1"/>
        <v>sodo</v>
      </c>
      <c r="J57" s="2" t="str">
        <f t="shared" si="2"/>
        <v>BE Louis Vervaeke</v>
      </c>
      <c r="K57" s="2" t="str">
        <f t="shared" si="4"/>
        <v>NAD 14</v>
      </c>
    </row>
    <row r="58" spans="1:11" ht="15" customHeight="1" x14ac:dyDescent="0.2">
      <c r="A58" s="2">
        <v>52</v>
      </c>
      <c r="B58" s="2" t="s">
        <v>109</v>
      </c>
      <c r="C58" s="2" t="s">
        <v>65</v>
      </c>
      <c r="D58" s="2" t="s">
        <v>23</v>
      </c>
      <c r="F58" s="42">
        <v>9.2592592592592585E-4</v>
      </c>
      <c r="G58" s="19">
        <f t="shared" si="3"/>
        <v>9.8842592592592593E-3</v>
      </c>
      <c r="H58" s="2" t="str">
        <f t="shared" si="0"/>
        <v>NE</v>
      </c>
      <c r="I58" s="2" t="str">
        <f t="shared" si="1"/>
        <v>sodo</v>
      </c>
      <c r="J58" s="2" t="str">
        <f t="shared" si="2"/>
        <v>AU Chris Hamilton</v>
      </c>
      <c r="K58" s="2" t="str">
        <f t="shared" si="4"/>
        <v>NAD 14</v>
      </c>
    </row>
    <row r="59" spans="1:11" ht="15" customHeight="1" x14ac:dyDescent="0.2">
      <c r="A59" s="2">
        <v>53</v>
      </c>
      <c r="B59" s="2" t="s">
        <v>110</v>
      </c>
      <c r="C59" s="2" t="s">
        <v>71</v>
      </c>
      <c r="D59" s="2" t="s">
        <v>63</v>
      </c>
      <c r="F59" s="42"/>
      <c r="G59" s="19">
        <f t="shared" si="3"/>
        <v>8.9583333333333338E-3</v>
      </c>
      <c r="H59" s="2" t="str">
        <f t="shared" si="0"/>
        <v>NE</v>
      </c>
      <c r="I59" s="2" t="str">
        <f t="shared" si="1"/>
        <v>sodo</v>
      </c>
      <c r="J59" s="2" t="str">
        <f t="shared" si="2"/>
        <v>RU Ilnur Zakarin</v>
      </c>
      <c r="K59" s="2">
        <f t="shared" si="4"/>
        <v>0</v>
      </c>
    </row>
    <row r="60" spans="1:11" ht="15" customHeight="1" x14ac:dyDescent="0.2">
      <c r="A60" s="2">
        <v>54</v>
      </c>
      <c r="B60" s="2" t="s">
        <v>111</v>
      </c>
      <c r="C60" s="2" t="s">
        <v>35</v>
      </c>
      <c r="D60" s="2" t="s">
        <v>14</v>
      </c>
      <c r="F60" s="42">
        <v>9.4907407407407408E-4</v>
      </c>
      <c r="G60" s="19">
        <f t="shared" si="3"/>
        <v>9.9074074074074082E-3</v>
      </c>
      <c r="H60" s="2" t="str">
        <f t="shared" si="0"/>
        <v>NE</v>
      </c>
      <c r="I60" s="2" t="str">
        <f t="shared" si="1"/>
        <v>sodo</v>
      </c>
      <c r="J60" s="2" t="str">
        <f t="shared" si="2"/>
        <v>ES Mikel Nieve</v>
      </c>
      <c r="K60" s="2" t="str">
        <f t="shared" si="4"/>
        <v>NAD 14</v>
      </c>
    </row>
    <row r="61" spans="1:11" ht="15" customHeight="1" x14ac:dyDescent="0.2">
      <c r="A61" s="2">
        <v>55</v>
      </c>
      <c r="B61" s="2" t="s">
        <v>112</v>
      </c>
      <c r="C61" s="2" t="s">
        <v>25</v>
      </c>
      <c r="D61" s="2" t="s">
        <v>26</v>
      </c>
      <c r="F61" s="42"/>
      <c r="G61" s="19">
        <f t="shared" si="3"/>
        <v>8.9583333333333338E-3</v>
      </c>
      <c r="H61" s="2" t="str">
        <f t="shared" si="0"/>
        <v>NE</v>
      </c>
      <c r="I61" s="2" t="str">
        <f t="shared" si="1"/>
        <v>sodo</v>
      </c>
      <c r="J61" s="2" t="str">
        <f t="shared" si="2"/>
        <v>PL Paweł Poljański</v>
      </c>
      <c r="K61" s="2">
        <f t="shared" si="4"/>
        <v>0</v>
      </c>
    </row>
    <row r="62" spans="1:11" ht="15" customHeight="1" x14ac:dyDescent="0.2">
      <c r="A62" s="2">
        <v>56</v>
      </c>
      <c r="B62" s="2" t="s">
        <v>113</v>
      </c>
      <c r="C62" s="2" t="s">
        <v>16</v>
      </c>
      <c r="D62" s="2" t="s">
        <v>20</v>
      </c>
      <c r="F62" s="42">
        <v>9.8379629629629642E-4</v>
      </c>
      <c r="G62" s="19">
        <f t="shared" si="3"/>
        <v>9.9421296296296306E-3</v>
      </c>
      <c r="H62" s="2" t="str">
        <f t="shared" si="0"/>
        <v>NE</v>
      </c>
      <c r="I62" s="2" t="str">
        <f t="shared" si="1"/>
        <v>sodo</v>
      </c>
      <c r="J62" s="2" t="str">
        <f t="shared" si="2"/>
        <v>IT Davide Villella</v>
      </c>
      <c r="K62" s="2" t="str">
        <f t="shared" si="4"/>
        <v>NAD 14</v>
      </c>
    </row>
    <row r="63" spans="1:11" ht="15" customHeight="1" x14ac:dyDescent="0.2">
      <c r="A63" s="2">
        <v>57</v>
      </c>
      <c r="B63" s="2" t="s">
        <v>114</v>
      </c>
      <c r="C63" s="2" t="s">
        <v>35</v>
      </c>
      <c r="D63" s="2" t="s">
        <v>43</v>
      </c>
      <c r="F63" s="42">
        <v>1.0069444444444444E-3</v>
      </c>
      <c r="G63" s="19">
        <f t="shared" si="3"/>
        <v>9.9652777777777778E-3</v>
      </c>
      <c r="H63" s="2" t="str">
        <f t="shared" si="0"/>
        <v>NE</v>
      </c>
      <c r="I63" s="2" t="str">
        <f t="shared" si="1"/>
        <v>sodo</v>
      </c>
      <c r="J63" s="2" t="str">
        <f t="shared" si="2"/>
        <v>ES Héctor Carretero</v>
      </c>
      <c r="K63" s="2" t="str">
        <f t="shared" si="4"/>
        <v>NAD 14</v>
      </c>
    </row>
    <row r="64" spans="1:11" ht="15" customHeight="1" x14ac:dyDescent="0.2">
      <c r="A64" s="2">
        <v>58</v>
      </c>
      <c r="B64" s="2" t="s">
        <v>115</v>
      </c>
      <c r="C64" s="2" t="s">
        <v>116</v>
      </c>
      <c r="D64" s="2" t="s">
        <v>20</v>
      </c>
      <c r="F64" s="42"/>
      <c r="G64" s="19">
        <f t="shared" si="3"/>
        <v>8.9583333333333338E-3</v>
      </c>
      <c r="H64" s="2" t="str">
        <f t="shared" si="0"/>
        <v>NE</v>
      </c>
      <c r="I64" s="2" t="str">
        <f t="shared" si="1"/>
        <v>sodo</v>
      </c>
      <c r="J64" s="2" t="str">
        <f t="shared" si="2"/>
        <v>CZ Jan Hirt</v>
      </c>
      <c r="K64" s="2">
        <f t="shared" si="4"/>
        <v>0</v>
      </c>
    </row>
    <row r="65" spans="1:11" ht="15" customHeight="1" x14ac:dyDescent="0.2">
      <c r="A65" s="2">
        <v>59</v>
      </c>
      <c r="B65" s="2" t="s">
        <v>117</v>
      </c>
      <c r="C65" s="2" t="s">
        <v>16</v>
      </c>
      <c r="D65" s="2" t="s">
        <v>98</v>
      </c>
      <c r="F65" s="42"/>
      <c r="G65" s="19">
        <f t="shared" si="3"/>
        <v>8.9583333333333338E-3</v>
      </c>
      <c r="H65" s="2" t="str">
        <f t="shared" si="0"/>
        <v>NE</v>
      </c>
      <c r="I65" s="2" t="str">
        <f t="shared" si="1"/>
        <v>sodo</v>
      </c>
      <c r="J65" s="2" t="str">
        <f t="shared" si="2"/>
        <v>IT Fausto Masnada</v>
      </c>
      <c r="K65" s="2">
        <f t="shared" si="4"/>
        <v>0</v>
      </c>
    </row>
    <row r="66" spans="1:11" ht="15" customHeight="1" x14ac:dyDescent="0.2">
      <c r="A66" s="2">
        <v>60</v>
      </c>
      <c r="B66" s="2" t="s">
        <v>118</v>
      </c>
      <c r="C66" s="2" t="s">
        <v>119</v>
      </c>
      <c r="D66" s="2" t="s">
        <v>20</v>
      </c>
      <c r="F66" s="42"/>
      <c r="G66" s="19">
        <f t="shared" si="3"/>
        <v>8.9583333333333338E-3</v>
      </c>
      <c r="H66" s="2" t="str">
        <f t="shared" si="0"/>
        <v>NE</v>
      </c>
      <c r="I66" s="2" t="str">
        <f t="shared" si="1"/>
        <v>sodo</v>
      </c>
      <c r="J66" s="2" t="str">
        <f t="shared" si="2"/>
        <v>KZ Andrey Zeits</v>
      </c>
      <c r="K66" s="2">
        <f t="shared" si="4"/>
        <v>0</v>
      </c>
    </row>
    <row r="67" spans="1:11" ht="15" customHeight="1" x14ac:dyDescent="0.2">
      <c r="A67" s="2">
        <v>61</v>
      </c>
      <c r="B67" s="2" t="s">
        <v>120</v>
      </c>
      <c r="C67" s="2" t="s">
        <v>121</v>
      </c>
      <c r="D67" s="2" t="s">
        <v>80</v>
      </c>
      <c r="F67" s="42"/>
      <c r="G67" s="19">
        <f t="shared" si="3"/>
        <v>8.9583333333333338E-3</v>
      </c>
      <c r="H67" s="2" t="str">
        <f t="shared" si="0"/>
        <v>NE</v>
      </c>
      <c r="I67" s="2" t="str">
        <f t="shared" si="1"/>
        <v>sodo</v>
      </c>
      <c r="J67" s="2" t="str">
        <f t="shared" si="2"/>
        <v>ER Amanuel Ghebreigzabhier</v>
      </c>
      <c r="K67" s="2">
        <f t="shared" si="4"/>
        <v>0</v>
      </c>
    </row>
    <row r="68" spans="1:11" ht="15" customHeight="1" x14ac:dyDescent="0.2">
      <c r="A68" s="2">
        <v>62</v>
      </c>
      <c r="B68" s="2" t="s">
        <v>122</v>
      </c>
      <c r="C68" s="2" t="s">
        <v>16</v>
      </c>
      <c r="D68" s="2" t="s">
        <v>20</v>
      </c>
      <c r="F68" s="42"/>
      <c r="G68" s="19">
        <f t="shared" si="3"/>
        <v>8.9583333333333338E-3</v>
      </c>
      <c r="H68" s="2" t="str">
        <f t="shared" si="0"/>
        <v>NE</v>
      </c>
      <c r="I68" s="2" t="str">
        <f t="shared" si="1"/>
        <v>sodo</v>
      </c>
      <c r="J68" s="2" t="str">
        <f t="shared" si="2"/>
        <v>IT Manuele Boaro</v>
      </c>
      <c r="K68" s="2">
        <f t="shared" si="4"/>
        <v>0</v>
      </c>
    </row>
    <row r="69" spans="1:11" ht="15" customHeight="1" x14ac:dyDescent="0.2">
      <c r="A69" s="2">
        <v>63</v>
      </c>
      <c r="B69" s="2" t="s">
        <v>123</v>
      </c>
      <c r="C69" s="2" t="s">
        <v>124</v>
      </c>
      <c r="D69" s="2" t="s">
        <v>106</v>
      </c>
      <c r="F69" s="42"/>
      <c r="G69" s="19">
        <f t="shared" si="3"/>
        <v>8.9583333333333338E-3</v>
      </c>
      <c r="H69" s="2" t="str">
        <f t="shared" si="0"/>
        <v>NE</v>
      </c>
      <c r="I69" s="2" t="str">
        <f t="shared" si="1"/>
        <v>sodo</v>
      </c>
      <c r="J69" s="2" t="str">
        <f t="shared" si="2"/>
        <v>LT Ignatas Konovalovas</v>
      </c>
      <c r="K69" s="2">
        <f t="shared" si="4"/>
        <v>0</v>
      </c>
    </row>
    <row r="70" spans="1:11" ht="15" customHeight="1" x14ac:dyDescent="0.2">
      <c r="A70" s="2">
        <v>64</v>
      </c>
      <c r="B70" s="2" t="s">
        <v>125</v>
      </c>
      <c r="C70" s="2" t="s">
        <v>16</v>
      </c>
      <c r="D70" s="2" t="s">
        <v>32</v>
      </c>
      <c r="F70" s="42">
        <v>1.0185185185185186E-3</v>
      </c>
      <c r="G70" s="19">
        <f t="shared" si="3"/>
        <v>9.9768518518518531E-3</v>
      </c>
      <c r="H70" s="2" t="str">
        <f t="shared" si="0"/>
        <v>NE</v>
      </c>
      <c r="I70" s="2" t="str">
        <f t="shared" si="1"/>
        <v>sodo</v>
      </c>
      <c r="J70" s="2" t="str">
        <f t="shared" si="2"/>
        <v>IT Giulio Ciccone</v>
      </c>
      <c r="K70" s="2" t="str">
        <f t="shared" si="4"/>
        <v>NAD 14</v>
      </c>
    </row>
    <row r="71" spans="1:11" ht="15" customHeight="1" x14ac:dyDescent="0.2">
      <c r="A71" s="2">
        <v>65</v>
      </c>
      <c r="B71" s="2" t="s">
        <v>126</v>
      </c>
      <c r="C71" s="2" t="s">
        <v>19</v>
      </c>
      <c r="D71" s="2" t="s">
        <v>28</v>
      </c>
      <c r="F71" s="42"/>
      <c r="G71" s="19">
        <f t="shared" si="3"/>
        <v>8.9583333333333338E-3</v>
      </c>
      <c r="H71" s="2" t="str">
        <f t="shared" si="0"/>
        <v>NE</v>
      </c>
      <c r="I71" s="2" t="str">
        <f t="shared" si="1"/>
        <v>sodo</v>
      </c>
      <c r="J71" s="2" t="str">
        <f t="shared" si="2"/>
        <v>CO Sebastián Henao</v>
      </c>
      <c r="K71" s="2">
        <f t="shared" si="4"/>
        <v>0</v>
      </c>
    </row>
    <row r="72" spans="1:11" ht="15" customHeight="1" x14ac:dyDescent="0.2">
      <c r="A72" s="2">
        <v>66</v>
      </c>
      <c r="B72" s="2" t="s">
        <v>127</v>
      </c>
      <c r="C72" s="2" t="s">
        <v>128</v>
      </c>
      <c r="D72" s="2" t="s">
        <v>102</v>
      </c>
      <c r="F72" s="42"/>
      <c r="G72" s="19">
        <f t="shared" si="3"/>
        <v>8.9583333333333338E-3</v>
      </c>
      <c r="H72" s="2" t="str">
        <f t="shared" ref="H72:H135" si="5">IF(E72=0,"NE","JA")</f>
        <v>NE</v>
      </c>
      <c r="I72" s="2" t="str">
        <f t="shared" ref="I72:I135" si="6">IF(MOD(E72,2)=0,"sodo","liho")</f>
        <v>sodo</v>
      </c>
      <c r="J72" s="2" t="str">
        <f t="shared" ref="J72:J135" si="7">CONCATENATE(C72," ",B72)</f>
        <v>LV Krists Neilands</v>
      </c>
      <c r="K72" s="2">
        <f t="shared" si="4"/>
        <v>0</v>
      </c>
    </row>
    <row r="73" spans="1:11" ht="15" customHeight="1" x14ac:dyDescent="0.2">
      <c r="A73" s="2">
        <v>67</v>
      </c>
      <c r="B73" s="2" t="s">
        <v>129</v>
      </c>
      <c r="C73" s="2" t="s">
        <v>16</v>
      </c>
      <c r="D73" s="2" t="s">
        <v>32</v>
      </c>
      <c r="F73" s="42">
        <v>1.0300925925925926E-3</v>
      </c>
      <c r="G73" s="19">
        <f t="shared" ref="G73:G136" si="8">$F$7+F73</f>
        <v>9.9884259259259266E-3</v>
      </c>
      <c r="H73" s="2" t="str">
        <f t="shared" si="5"/>
        <v>NE</v>
      </c>
      <c r="I73" s="2" t="str">
        <f t="shared" si="6"/>
        <v>sodo</v>
      </c>
      <c r="J73" s="2" t="str">
        <f t="shared" si="7"/>
        <v>IT Gianluca Brambilla</v>
      </c>
      <c r="K73" s="2" t="str">
        <f t="shared" ref="K73:K136" si="9">IF(G73&lt;$X$1,E73*10,"NAD 14")</f>
        <v>NAD 14</v>
      </c>
    </row>
    <row r="74" spans="1:11" ht="15" customHeight="1" x14ac:dyDescent="0.2">
      <c r="A74" s="2">
        <v>68</v>
      </c>
      <c r="B74" s="2" t="s">
        <v>130</v>
      </c>
      <c r="C74" s="2" t="s">
        <v>131</v>
      </c>
      <c r="D74" s="2" t="s">
        <v>37</v>
      </c>
      <c r="F74" s="42"/>
      <c r="G74" s="19">
        <f t="shared" si="8"/>
        <v>8.9583333333333338E-3</v>
      </c>
      <c r="H74" s="2" t="str">
        <f t="shared" si="5"/>
        <v>NE</v>
      </c>
      <c r="I74" s="2" t="str">
        <f t="shared" si="6"/>
        <v>sodo</v>
      </c>
      <c r="J74" s="2" t="str">
        <f t="shared" si="7"/>
        <v>PT Amaro Antunes</v>
      </c>
      <c r="K74" s="2">
        <f t="shared" si="9"/>
        <v>0</v>
      </c>
    </row>
    <row r="75" spans="1:11" ht="15" customHeight="1" x14ac:dyDescent="0.2">
      <c r="A75" s="2">
        <v>69</v>
      </c>
      <c r="B75" s="2" t="s">
        <v>132</v>
      </c>
      <c r="C75" s="2" t="s">
        <v>25</v>
      </c>
      <c r="D75" s="2" t="s">
        <v>37</v>
      </c>
      <c r="F75" s="42"/>
      <c r="G75" s="19">
        <f t="shared" si="8"/>
        <v>8.9583333333333338E-3</v>
      </c>
      <c r="H75" s="2" t="str">
        <f t="shared" si="5"/>
        <v>NE</v>
      </c>
      <c r="I75" s="2" t="str">
        <f t="shared" si="6"/>
        <v>sodo</v>
      </c>
      <c r="J75" s="2" t="str">
        <f t="shared" si="7"/>
        <v>PL Kamil Gradek</v>
      </c>
      <c r="K75" s="2">
        <f t="shared" si="9"/>
        <v>0</v>
      </c>
    </row>
    <row r="76" spans="1:11" ht="15" customHeight="1" x14ac:dyDescent="0.2">
      <c r="A76" s="2">
        <v>70</v>
      </c>
      <c r="B76" s="2" t="s">
        <v>133</v>
      </c>
      <c r="C76" s="2" t="s">
        <v>16</v>
      </c>
      <c r="D76" s="2" t="s">
        <v>40</v>
      </c>
      <c r="F76" s="42">
        <v>1.0416666666666667E-3</v>
      </c>
      <c r="G76" s="19">
        <f t="shared" si="8"/>
        <v>0.01</v>
      </c>
      <c r="H76" s="2" t="str">
        <f t="shared" si="5"/>
        <v>NE</v>
      </c>
      <c r="I76" s="2" t="str">
        <f t="shared" si="6"/>
        <v>sodo</v>
      </c>
      <c r="J76" s="2" t="str">
        <f t="shared" si="7"/>
        <v>IT Eros Capecchi</v>
      </c>
      <c r="K76" s="2" t="str">
        <f t="shared" si="9"/>
        <v>NAD 14</v>
      </c>
    </row>
    <row r="77" spans="1:11" ht="15" customHeight="1" x14ac:dyDescent="0.2">
      <c r="A77" s="2">
        <v>71</v>
      </c>
      <c r="B77" s="2" t="s">
        <v>134</v>
      </c>
      <c r="C77" s="2" t="s">
        <v>35</v>
      </c>
      <c r="D77" s="2" t="s">
        <v>43</v>
      </c>
      <c r="F77" s="42"/>
      <c r="G77" s="19">
        <f t="shared" si="8"/>
        <v>8.9583333333333338E-3</v>
      </c>
      <c r="H77" s="2" t="str">
        <f t="shared" si="5"/>
        <v>NE</v>
      </c>
      <c r="I77" s="2" t="str">
        <f t="shared" si="6"/>
        <v>sodo</v>
      </c>
      <c r="J77" s="2" t="str">
        <f t="shared" si="7"/>
        <v>ES Lluís Mas</v>
      </c>
      <c r="K77" s="2">
        <f t="shared" si="9"/>
        <v>0</v>
      </c>
    </row>
    <row r="78" spans="1:11" ht="15" customHeight="1" x14ac:dyDescent="0.2">
      <c r="A78" s="2">
        <v>72</v>
      </c>
      <c r="B78" s="2" t="s">
        <v>135</v>
      </c>
      <c r="C78" s="2" t="s">
        <v>76</v>
      </c>
      <c r="D78" s="2" t="s">
        <v>40</v>
      </c>
      <c r="F78" s="42"/>
      <c r="G78" s="19">
        <f t="shared" si="8"/>
        <v>8.9583333333333338E-3</v>
      </c>
      <c r="H78" s="2" t="str">
        <f t="shared" si="5"/>
        <v>NE</v>
      </c>
      <c r="I78" s="2" t="str">
        <f t="shared" si="6"/>
        <v>sodo</v>
      </c>
      <c r="J78" s="2" t="str">
        <f t="shared" si="7"/>
        <v>FR Florian Sénéchal</v>
      </c>
      <c r="K78" s="2">
        <f t="shared" si="9"/>
        <v>0</v>
      </c>
    </row>
    <row r="79" spans="1:11" ht="15" customHeight="1" x14ac:dyDescent="0.2">
      <c r="A79" s="2">
        <v>73</v>
      </c>
      <c r="B79" s="2" t="s">
        <v>136</v>
      </c>
      <c r="C79" s="2" t="s">
        <v>35</v>
      </c>
      <c r="D79" s="2" t="s">
        <v>43</v>
      </c>
      <c r="F79" s="42"/>
      <c r="G79" s="19">
        <f t="shared" si="8"/>
        <v>8.9583333333333338E-3</v>
      </c>
      <c r="H79" s="2" t="str">
        <f t="shared" si="5"/>
        <v>NE</v>
      </c>
      <c r="I79" s="2" t="str">
        <f t="shared" si="6"/>
        <v>sodo</v>
      </c>
      <c r="J79" s="2" t="str">
        <f t="shared" si="7"/>
        <v>ES Antonio Pedrero</v>
      </c>
      <c r="K79" s="2">
        <f t="shared" si="9"/>
        <v>0</v>
      </c>
    </row>
    <row r="80" spans="1:11" ht="15" customHeight="1" x14ac:dyDescent="0.2">
      <c r="A80" s="2">
        <v>74</v>
      </c>
      <c r="B80" s="2" t="s">
        <v>137</v>
      </c>
      <c r="C80" s="2" t="s">
        <v>65</v>
      </c>
      <c r="D80" s="2" t="s">
        <v>23</v>
      </c>
      <c r="F80" s="42">
        <v>1.0532407407407407E-3</v>
      </c>
      <c r="G80" s="19">
        <f t="shared" si="8"/>
        <v>1.0011574074074074E-2</v>
      </c>
      <c r="H80" s="2" t="str">
        <f t="shared" si="5"/>
        <v>NE</v>
      </c>
      <c r="I80" s="2" t="str">
        <f t="shared" si="6"/>
        <v>sodo</v>
      </c>
      <c r="J80" s="2" t="str">
        <f t="shared" si="7"/>
        <v>AU Jai Hindley</v>
      </c>
      <c r="K80" s="2" t="str">
        <f t="shared" si="9"/>
        <v>NAD 14</v>
      </c>
    </row>
    <row r="81" spans="1:11" ht="15" customHeight="1" x14ac:dyDescent="0.2">
      <c r="A81" s="2">
        <v>75</v>
      </c>
      <c r="B81" s="2" t="s">
        <v>138</v>
      </c>
      <c r="C81" s="2" t="s">
        <v>16</v>
      </c>
      <c r="D81" s="2" t="s">
        <v>32</v>
      </c>
      <c r="F81" s="42">
        <v>1.0648148148148147E-3</v>
      </c>
      <c r="G81" s="19">
        <f t="shared" si="8"/>
        <v>1.0023148148148149E-2</v>
      </c>
      <c r="H81" s="2" t="str">
        <f t="shared" si="5"/>
        <v>NE</v>
      </c>
      <c r="I81" s="2" t="str">
        <f t="shared" si="6"/>
        <v>sodo</v>
      </c>
      <c r="J81" s="2" t="str">
        <f t="shared" si="7"/>
        <v>IT Nicola Conci</v>
      </c>
      <c r="K81" s="2" t="str">
        <f t="shared" si="9"/>
        <v>NAD 14</v>
      </c>
    </row>
    <row r="82" spans="1:11" ht="15" customHeight="1" x14ac:dyDescent="0.2">
      <c r="A82" s="2">
        <v>76</v>
      </c>
      <c r="B82" s="2" t="s">
        <v>139</v>
      </c>
      <c r="C82" s="2" t="s">
        <v>140</v>
      </c>
      <c r="D82" s="2" t="s">
        <v>51</v>
      </c>
      <c r="F82" s="42"/>
      <c r="G82" s="19">
        <f t="shared" si="8"/>
        <v>8.9583333333333338E-3</v>
      </c>
      <c r="H82" s="2" t="str">
        <f t="shared" si="5"/>
        <v>NE</v>
      </c>
      <c r="I82" s="2" t="str">
        <f t="shared" si="6"/>
        <v>sodo</v>
      </c>
      <c r="J82" s="2" t="str">
        <f t="shared" si="7"/>
        <v>CH Tom Bohli</v>
      </c>
      <c r="K82" s="2">
        <f t="shared" si="9"/>
        <v>0</v>
      </c>
    </row>
    <row r="83" spans="1:11" ht="15" customHeight="1" x14ac:dyDescent="0.2">
      <c r="A83" s="2">
        <v>77</v>
      </c>
      <c r="B83" s="2" t="s">
        <v>141</v>
      </c>
      <c r="C83" s="2" t="s">
        <v>142</v>
      </c>
      <c r="D83" s="2" t="s">
        <v>43</v>
      </c>
      <c r="F83" s="42"/>
      <c r="G83" s="19">
        <f t="shared" si="8"/>
        <v>8.9583333333333338E-3</v>
      </c>
      <c r="H83" s="2" t="str">
        <f t="shared" si="5"/>
        <v>NE</v>
      </c>
      <c r="I83" s="2" t="str">
        <f t="shared" si="6"/>
        <v>sodo</v>
      </c>
      <c r="J83" s="2" t="str">
        <f t="shared" si="7"/>
        <v>CR Andrey Amador</v>
      </c>
      <c r="K83" s="2">
        <f t="shared" si="9"/>
        <v>0</v>
      </c>
    </row>
    <row r="84" spans="1:11" ht="15" customHeight="1" x14ac:dyDescent="0.2">
      <c r="A84" s="2">
        <v>78</v>
      </c>
      <c r="B84" s="2" t="s">
        <v>143</v>
      </c>
      <c r="C84" s="2" t="s">
        <v>16</v>
      </c>
      <c r="D84" s="2" t="s">
        <v>144</v>
      </c>
      <c r="F84" s="42">
        <v>1.0763888888888891E-3</v>
      </c>
      <c r="G84" s="19">
        <f t="shared" si="8"/>
        <v>1.0034722222222223E-2</v>
      </c>
      <c r="H84" s="2" t="str">
        <f t="shared" si="5"/>
        <v>NE</v>
      </c>
      <c r="I84" s="2" t="str">
        <f t="shared" si="6"/>
        <v>sodo</v>
      </c>
      <c r="J84" s="2" t="str">
        <f t="shared" si="7"/>
        <v>IT Giovanni Carboni</v>
      </c>
      <c r="K84" s="2" t="str">
        <f t="shared" si="9"/>
        <v>NAD 14</v>
      </c>
    </row>
    <row r="85" spans="1:11" ht="15" customHeight="1" x14ac:dyDescent="0.2">
      <c r="A85" s="2">
        <v>79</v>
      </c>
      <c r="B85" s="2" t="s">
        <v>145</v>
      </c>
      <c r="C85" s="2" t="s">
        <v>83</v>
      </c>
      <c r="D85" s="2" t="s">
        <v>14</v>
      </c>
      <c r="F85" s="42"/>
      <c r="G85" s="19">
        <f t="shared" si="8"/>
        <v>8.9583333333333338E-3</v>
      </c>
      <c r="H85" s="2" t="str">
        <f t="shared" si="5"/>
        <v>NE</v>
      </c>
      <c r="I85" s="2" t="str">
        <f t="shared" si="6"/>
        <v>sodo</v>
      </c>
      <c r="J85" s="2" t="str">
        <f t="shared" si="7"/>
        <v>DK Christopher Juul-Jensen</v>
      </c>
      <c r="K85" s="2">
        <f t="shared" si="9"/>
        <v>0</v>
      </c>
    </row>
    <row r="86" spans="1:11" ht="15" customHeight="1" x14ac:dyDescent="0.2">
      <c r="A86" s="2">
        <v>80</v>
      </c>
      <c r="B86" s="2" t="s">
        <v>146</v>
      </c>
      <c r="C86" s="2" t="s">
        <v>65</v>
      </c>
      <c r="D86" s="2" t="s">
        <v>26</v>
      </c>
      <c r="F86" s="42">
        <v>1.0879629629629631E-3</v>
      </c>
      <c r="G86" s="19">
        <f t="shared" si="8"/>
        <v>1.0046296296296296E-2</v>
      </c>
      <c r="H86" s="2" t="str">
        <f t="shared" si="5"/>
        <v>NE</v>
      </c>
      <c r="I86" s="2" t="str">
        <f t="shared" si="6"/>
        <v>sodo</v>
      </c>
      <c r="J86" s="2" t="str">
        <f t="shared" si="7"/>
        <v>AU Jay McCarthy</v>
      </c>
      <c r="K86" s="2" t="str">
        <f t="shared" si="9"/>
        <v>NAD 14</v>
      </c>
    </row>
    <row r="87" spans="1:11" ht="15" customHeight="1" x14ac:dyDescent="0.2">
      <c r="A87" s="2">
        <v>81</v>
      </c>
      <c r="B87" s="2" t="s">
        <v>147</v>
      </c>
      <c r="C87" s="2" t="s">
        <v>60</v>
      </c>
      <c r="D87" s="2" t="s">
        <v>77</v>
      </c>
      <c r="F87" s="42"/>
      <c r="G87" s="19">
        <f t="shared" si="8"/>
        <v>8.9583333333333338E-3</v>
      </c>
      <c r="H87" s="2" t="str">
        <f t="shared" si="5"/>
        <v>NE</v>
      </c>
      <c r="I87" s="2" t="str">
        <f t="shared" si="6"/>
        <v>sodo</v>
      </c>
      <c r="J87" s="2" t="str">
        <f t="shared" si="7"/>
        <v>US Larry Warbasse</v>
      </c>
      <c r="K87" s="2">
        <f t="shared" si="9"/>
        <v>0</v>
      </c>
    </row>
    <row r="88" spans="1:11" ht="15" customHeight="1" x14ac:dyDescent="0.2">
      <c r="A88" s="2">
        <v>82</v>
      </c>
      <c r="B88" s="2" t="s">
        <v>148</v>
      </c>
      <c r="C88" s="2" t="s">
        <v>39</v>
      </c>
      <c r="D88" s="2" t="s">
        <v>77</v>
      </c>
      <c r="F88" s="42">
        <v>1.1226851851851851E-3</v>
      </c>
      <c r="G88" s="19">
        <f t="shared" si="8"/>
        <v>1.0081018518518519E-2</v>
      </c>
      <c r="H88" s="2" t="str">
        <f t="shared" si="5"/>
        <v>NE</v>
      </c>
      <c r="I88" s="2" t="str">
        <f t="shared" si="6"/>
        <v>sodo</v>
      </c>
      <c r="J88" s="2" t="str">
        <f t="shared" si="7"/>
        <v>LU Ben Gastauer</v>
      </c>
      <c r="K88" s="2" t="str">
        <f t="shared" si="9"/>
        <v>NAD 14</v>
      </c>
    </row>
    <row r="89" spans="1:11" ht="15" customHeight="1" x14ac:dyDescent="0.2">
      <c r="A89" s="2">
        <v>83</v>
      </c>
      <c r="B89" s="2" t="s">
        <v>149</v>
      </c>
      <c r="C89" s="2" t="s">
        <v>30</v>
      </c>
      <c r="D89" s="2" t="s">
        <v>58</v>
      </c>
      <c r="F89" s="42">
        <v>1.1342592592592591E-3</v>
      </c>
      <c r="G89" s="19">
        <f t="shared" si="8"/>
        <v>1.0092592592592592E-2</v>
      </c>
      <c r="H89" s="2" t="str">
        <f t="shared" si="5"/>
        <v>NE</v>
      </c>
      <c r="I89" s="2" t="str">
        <f t="shared" si="6"/>
        <v>sodo</v>
      </c>
      <c r="J89" s="2" t="str">
        <f t="shared" si="7"/>
        <v>BE Jasper de Buyst</v>
      </c>
      <c r="K89" s="2" t="str">
        <f t="shared" si="9"/>
        <v>NAD 14</v>
      </c>
    </row>
    <row r="90" spans="1:11" ht="15" customHeight="1" x14ac:dyDescent="0.2">
      <c r="A90" s="2">
        <v>84</v>
      </c>
      <c r="B90" s="2" t="s">
        <v>150</v>
      </c>
      <c r="C90" s="2" t="s">
        <v>16</v>
      </c>
      <c r="D90" s="2" t="s">
        <v>98</v>
      </c>
      <c r="F90" s="42"/>
      <c r="G90" s="19">
        <f t="shared" si="8"/>
        <v>8.9583333333333338E-3</v>
      </c>
      <c r="H90" s="2" t="str">
        <f t="shared" si="5"/>
        <v>NE</v>
      </c>
      <c r="I90" s="2" t="str">
        <f t="shared" si="6"/>
        <v>sodo</v>
      </c>
      <c r="J90" s="2" t="str">
        <f t="shared" si="7"/>
        <v>IT Andrea Vendrame</v>
      </c>
      <c r="K90" s="2">
        <f t="shared" si="9"/>
        <v>0</v>
      </c>
    </row>
    <row r="91" spans="1:11" ht="15" customHeight="1" x14ac:dyDescent="0.2">
      <c r="A91" s="2">
        <v>85</v>
      </c>
      <c r="B91" s="2" t="s">
        <v>151</v>
      </c>
      <c r="C91" s="2" t="s">
        <v>76</v>
      </c>
      <c r="D91" s="2" t="s">
        <v>77</v>
      </c>
      <c r="F91" s="42"/>
      <c r="G91" s="19">
        <f t="shared" si="8"/>
        <v>8.9583333333333338E-3</v>
      </c>
      <c r="H91" s="2" t="str">
        <f t="shared" si="5"/>
        <v>NE</v>
      </c>
      <c r="I91" s="2" t="str">
        <f t="shared" si="6"/>
        <v>sodo</v>
      </c>
      <c r="J91" s="2" t="str">
        <f t="shared" si="7"/>
        <v>FR Alexis Vuillermoz</v>
      </c>
      <c r="K91" s="2">
        <f t="shared" si="9"/>
        <v>0</v>
      </c>
    </row>
    <row r="92" spans="1:11" ht="15" customHeight="1" x14ac:dyDescent="0.2">
      <c r="A92" s="2">
        <v>86</v>
      </c>
      <c r="B92" s="2" t="s">
        <v>152</v>
      </c>
      <c r="C92" s="2" t="s">
        <v>16</v>
      </c>
      <c r="D92" s="2" t="s">
        <v>17</v>
      </c>
      <c r="F92" s="42">
        <v>1.1458333333333331E-3</v>
      </c>
      <c r="G92" s="19">
        <f t="shared" si="8"/>
        <v>1.0104166666666668E-2</v>
      </c>
      <c r="H92" s="2" t="str">
        <f t="shared" si="5"/>
        <v>NE</v>
      </c>
      <c r="I92" s="2" t="str">
        <f t="shared" si="6"/>
        <v>sodo</v>
      </c>
      <c r="J92" s="2" t="str">
        <f t="shared" si="7"/>
        <v>IT Antonio Nibali</v>
      </c>
      <c r="K92" s="2" t="str">
        <f t="shared" si="9"/>
        <v>NAD 14</v>
      </c>
    </row>
    <row r="93" spans="1:11" ht="15" customHeight="1" x14ac:dyDescent="0.2">
      <c r="A93" s="2">
        <v>87</v>
      </c>
      <c r="B93" s="2" t="s">
        <v>153</v>
      </c>
      <c r="C93" s="2" t="s">
        <v>30</v>
      </c>
      <c r="D93" s="2" t="s">
        <v>58</v>
      </c>
      <c r="F93" s="42"/>
      <c r="G93" s="19">
        <f t="shared" si="8"/>
        <v>8.9583333333333338E-3</v>
      </c>
      <c r="H93" s="2" t="str">
        <f t="shared" si="5"/>
        <v>NE</v>
      </c>
      <c r="I93" s="2" t="str">
        <f t="shared" si="6"/>
        <v>sodo</v>
      </c>
      <c r="J93" s="2" t="str">
        <f t="shared" si="7"/>
        <v>BE Thomas De Gendt</v>
      </c>
      <c r="K93" s="2">
        <f t="shared" si="9"/>
        <v>0</v>
      </c>
    </row>
    <row r="94" spans="1:11" ht="15" customHeight="1" x14ac:dyDescent="0.2">
      <c r="A94" s="2">
        <v>88</v>
      </c>
      <c r="B94" s="2" t="s">
        <v>154</v>
      </c>
      <c r="C94" s="2" t="s">
        <v>116</v>
      </c>
      <c r="D94" s="2" t="s">
        <v>37</v>
      </c>
      <c r="F94" s="42"/>
      <c r="G94" s="19">
        <f t="shared" si="8"/>
        <v>8.9583333333333338E-3</v>
      </c>
      <c r="H94" s="2" t="str">
        <f t="shared" si="5"/>
        <v>NE</v>
      </c>
      <c r="I94" s="2" t="str">
        <f t="shared" si="6"/>
        <v>sodo</v>
      </c>
      <c r="J94" s="2" t="str">
        <f t="shared" si="7"/>
        <v>CZ Josef Černý</v>
      </c>
      <c r="K94" s="2">
        <f t="shared" si="9"/>
        <v>0</v>
      </c>
    </row>
    <row r="95" spans="1:11" ht="15" customHeight="1" x14ac:dyDescent="0.2">
      <c r="A95" s="2">
        <v>89</v>
      </c>
      <c r="B95" s="2" t="s">
        <v>155</v>
      </c>
      <c r="C95" s="2" t="s">
        <v>60</v>
      </c>
      <c r="D95" s="2" t="s">
        <v>46</v>
      </c>
      <c r="F95" s="42">
        <v>1.1574074074074071E-3</v>
      </c>
      <c r="G95" s="19">
        <f t="shared" si="8"/>
        <v>1.0115740740740741E-2</v>
      </c>
      <c r="H95" s="2" t="str">
        <f t="shared" si="5"/>
        <v>NE</v>
      </c>
      <c r="I95" s="2" t="str">
        <f t="shared" si="6"/>
        <v>sodo</v>
      </c>
      <c r="J95" s="2" t="str">
        <f t="shared" si="7"/>
        <v>US Sean Bennett</v>
      </c>
      <c r="K95" s="2" t="str">
        <f t="shared" si="9"/>
        <v>NAD 14</v>
      </c>
    </row>
    <row r="96" spans="1:11" ht="15" customHeight="1" x14ac:dyDescent="0.2">
      <c r="A96" s="2">
        <v>90</v>
      </c>
      <c r="B96" s="2" t="s">
        <v>156</v>
      </c>
      <c r="C96" s="2" t="s">
        <v>16</v>
      </c>
      <c r="D96" s="2" t="s">
        <v>63</v>
      </c>
      <c r="F96" s="42"/>
      <c r="G96" s="19">
        <f t="shared" si="8"/>
        <v>8.9583333333333338E-3</v>
      </c>
      <c r="H96" s="2" t="str">
        <f t="shared" si="5"/>
        <v>NE</v>
      </c>
      <c r="I96" s="2" t="str">
        <f t="shared" si="6"/>
        <v>sodo</v>
      </c>
      <c r="J96" s="2" t="str">
        <f t="shared" si="7"/>
        <v>IT Enrico Battaglin</v>
      </c>
      <c r="K96" s="2">
        <f t="shared" si="9"/>
        <v>0</v>
      </c>
    </row>
    <row r="97" spans="1:11" ht="15" customHeight="1" x14ac:dyDescent="0.2">
      <c r="A97" s="2">
        <v>91</v>
      </c>
      <c r="B97" s="2" t="s">
        <v>157</v>
      </c>
      <c r="C97" s="2" t="s">
        <v>16</v>
      </c>
      <c r="D97" s="2" t="s">
        <v>98</v>
      </c>
      <c r="F97" s="42"/>
      <c r="G97" s="19">
        <f t="shared" si="8"/>
        <v>8.9583333333333338E-3</v>
      </c>
      <c r="H97" s="2" t="str">
        <f t="shared" si="5"/>
        <v>NE</v>
      </c>
      <c r="I97" s="2" t="str">
        <f t="shared" si="6"/>
        <v>sodo</v>
      </c>
      <c r="J97" s="2" t="str">
        <f t="shared" si="7"/>
        <v>IT Matteo Montaguti</v>
      </c>
      <c r="K97" s="2">
        <f t="shared" si="9"/>
        <v>0</v>
      </c>
    </row>
    <row r="98" spans="1:11" ht="15" customHeight="1" x14ac:dyDescent="0.2">
      <c r="A98" s="2">
        <v>92</v>
      </c>
      <c r="B98" s="2" t="s">
        <v>158</v>
      </c>
      <c r="C98" s="2" t="s">
        <v>30</v>
      </c>
      <c r="D98" s="2" t="s">
        <v>23</v>
      </c>
      <c r="F98" s="42">
        <v>1.1689814814814816E-3</v>
      </c>
      <c r="G98" s="19">
        <f t="shared" si="8"/>
        <v>1.0127314814814815E-2</v>
      </c>
      <c r="H98" s="2" t="str">
        <f t="shared" si="5"/>
        <v>NE</v>
      </c>
      <c r="I98" s="2" t="str">
        <f t="shared" si="6"/>
        <v>sodo</v>
      </c>
      <c r="J98" s="2" t="str">
        <f t="shared" si="7"/>
        <v>BE Jan Bakelants</v>
      </c>
      <c r="K98" s="2" t="str">
        <f t="shared" si="9"/>
        <v>NAD 14</v>
      </c>
    </row>
    <row r="99" spans="1:11" ht="15" customHeight="1" x14ac:dyDescent="0.2">
      <c r="A99" s="2">
        <v>93</v>
      </c>
      <c r="B99" s="2" t="s">
        <v>159</v>
      </c>
      <c r="C99" s="2" t="s">
        <v>60</v>
      </c>
      <c r="D99" s="2" t="s">
        <v>11</v>
      </c>
      <c r="F99" s="42"/>
      <c r="G99" s="19">
        <f t="shared" si="8"/>
        <v>8.9583333333333338E-3</v>
      </c>
      <c r="H99" s="2" t="str">
        <f t="shared" si="5"/>
        <v>NE</v>
      </c>
      <c r="I99" s="2" t="str">
        <f t="shared" si="6"/>
        <v>sodo</v>
      </c>
      <c r="J99" s="2" t="str">
        <f t="shared" si="7"/>
        <v>US Sepp Kuss</v>
      </c>
      <c r="K99" s="2">
        <f t="shared" si="9"/>
        <v>0</v>
      </c>
    </row>
    <row r="100" spans="1:11" ht="15" customHeight="1" x14ac:dyDescent="0.2">
      <c r="A100" s="2">
        <v>94</v>
      </c>
      <c r="B100" s="2" t="s">
        <v>160</v>
      </c>
      <c r="C100" s="2" t="s">
        <v>35</v>
      </c>
      <c r="D100" s="2" t="s">
        <v>37</v>
      </c>
      <c r="F100" s="42"/>
      <c r="G100" s="19">
        <f t="shared" si="8"/>
        <v>8.9583333333333338E-3</v>
      </c>
      <c r="H100" s="2" t="str">
        <f t="shared" si="5"/>
        <v>NE</v>
      </c>
      <c r="I100" s="2" t="str">
        <f t="shared" si="6"/>
        <v>sodo</v>
      </c>
      <c r="J100" s="2" t="str">
        <f t="shared" si="7"/>
        <v>ES Francisco José Ventoso</v>
      </c>
      <c r="K100" s="2">
        <f t="shared" si="9"/>
        <v>0</v>
      </c>
    </row>
    <row r="101" spans="1:11" ht="15" customHeight="1" x14ac:dyDescent="0.2">
      <c r="A101" s="2">
        <v>95</v>
      </c>
      <c r="B101" s="2" t="s">
        <v>161</v>
      </c>
      <c r="C101" s="2" t="s">
        <v>162</v>
      </c>
      <c r="D101" s="2" t="s">
        <v>43</v>
      </c>
      <c r="F101" s="42"/>
      <c r="G101" s="19">
        <f t="shared" si="8"/>
        <v>8.9583333333333338E-3</v>
      </c>
      <c r="H101" s="2" t="str">
        <f t="shared" si="5"/>
        <v>NE</v>
      </c>
      <c r="I101" s="2" t="str">
        <f t="shared" si="6"/>
        <v>sodo</v>
      </c>
      <c r="J101" s="2" t="str">
        <f t="shared" si="7"/>
        <v>DE Jasha Sütterlin</v>
      </c>
      <c r="K101" s="2">
        <f t="shared" si="9"/>
        <v>0</v>
      </c>
    </row>
    <row r="102" spans="1:11" ht="15" customHeight="1" x14ac:dyDescent="0.2">
      <c r="A102" s="2">
        <v>96</v>
      </c>
      <c r="B102" s="2" t="s">
        <v>163</v>
      </c>
      <c r="C102" s="2" t="s">
        <v>22</v>
      </c>
      <c r="D102" s="2" t="s">
        <v>11</v>
      </c>
      <c r="F102" s="42"/>
      <c r="G102" s="19">
        <f t="shared" si="8"/>
        <v>8.9583333333333338E-3</v>
      </c>
      <c r="H102" s="2" t="str">
        <f t="shared" si="5"/>
        <v>NE</v>
      </c>
      <c r="I102" s="2" t="str">
        <f t="shared" si="6"/>
        <v>sodo</v>
      </c>
      <c r="J102" s="2" t="str">
        <f t="shared" si="7"/>
        <v>NL Antwan Tolhoek</v>
      </c>
      <c r="K102" s="2">
        <f t="shared" si="9"/>
        <v>0</v>
      </c>
    </row>
    <row r="103" spans="1:11" ht="15" customHeight="1" x14ac:dyDescent="0.2">
      <c r="A103" s="2">
        <v>97</v>
      </c>
      <c r="B103" s="2" t="s">
        <v>164</v>
      </c>
      <c r="C103" s="2" t="s">
        <v>16</v>
      </c>
      <c r="D103" s="2" t="s">
        <v>28</v>
      </c>
      <c r="F103" s="42">
        <v>1.1921296296296298E-3</v>
      </c>
      <c r="G103" s="19">
        <f t="shared" si="8"/>
        <v>1.0150462962962964E-2</v>
      </c>
      <c r="H103" s="2" t="str">
        <f t="shared" si="5"/>
        <v>NE</v>
      </c>
      <c r="I103" s="2" t="str">
        <f t="shared" si="6"/>
        <v>sodo</v>
      </c>
      <c r="J103" s="2" t="str">
        <f t="shared" si="7"/>
        <v>IT Salvatore Puccio</v>
      </c>
      <c r="K103" s="2" t="str">
        <f t="shared" si="9"/>
        <v>NAD 14</v>
      </c>
    </row>
    <row r="104" spans="1:11" ht="15" customHeight="1" x14ac:dyDescent="0.2">
      <c r="A104" s="2">
        <v>98</v>
      </c>
      <c r="B104" s="2" t="s">
        <v>165</v>
      </c>
      <c r="C104" s="2" t="s">
        <v>60</v>
      </c>
      <c r="D104" s="2" t="s">
        <v>46</v>
      </c>
      <c r="F104" s="42">
        <v>1.2152777777777778E-3</v>
      </c>
      <c r="G104" s="19">
        <f t="shared" si="8"/>
        <v>1.0173611111111112E-2</v>
      </c>
      <c r="H104" s="2" t="str">
        <f t="shared" si="5"/>
        <v>NE</v>
      </c>
      <c r="I104" s="2" t="str">
        <f t="shared" si="6"/>
        <v>sodo</v>
      </c>
      <c r="J104" s="2" t="str">
        <f t="shared" si="7"/>
        <v>US Nathan Brown</v>
      </c>
      <c r="K104" s="2" t="str">
        <f t="shared" si="9"/>
        <v>NAD 14</v>
      </c>
    </row>
    <row r="105" spans="1:11" ht="15" customHeight="1" x14ac:dyDescent="0.2">
      <c r="A105" s="2">
        <v>99</v>
      </c>
      <c r="B105" s="2" t="s">
        <v>166</v>
      </c>
      <c r="C105" s="2" t="s">
        <v>76</v>
      </c>
      <c r="D105" s="2" t="s">
        <v>77</v>
      </c>
      <c r="F105" s="42"/>
      <c r="G105" s="19">
        <f t="shared" si="8"/>
        <v>8.9583333333333338E-3</v>
      </c>
      <c r="H105" s="2" t="str">
        <f t="shared" si="5"/>
        <v>NE</v>
      </c>
      <c r="I105" s="2" t="str">
        <f t="shared" si="6"/>
        <v>sodo</v>
      </c>
      <c r="J105" s="2" t="str">
        <f t="shared" si="7"/>
        <v>FR Nans Peters</v>
      </c>
      <c r="K105" s="2">
        <f t="shared" si="9"/>
        <v>0</v>
      </c>
    </row>
    <row r="106" spans="1:11" ht="15" customHeight="1" x14ac:dyDescent="0.2">
      <c r="A106" s="2">
        <v>100</v>
      </c>
      <c r="B106" s="2" t="s">
        <v>167</v>
      </c>
      <c r="C106" s="2" t="s">
        <v>16</v>
      </c>
      <c r="D106" s="2" t="s">
        <v>98</v>
      </c>
      <c r="F106" s="42">
        <v>1.2268518518518518E-3</v>
      </c>
      <c r="G106" s="19">
        <f t="shared" si="8"/>
        <v>1.0185185185185186E-2</v>
      </c>
      <c r="H106" s="2" t="str">
        <f t="shared" si="5"/>
        <v>NE</v>
      </c>
      <c r="I106" s="2" t="str">
        <f t="shared" si="6"/>
        <v>sodo</v>
      </c>
      <c r="J106" s="2" t="str">
        <f t="shared" si="7"/>
        <v>IT Francesco Gavazzi</v>
      </c>
      <c r="K106" s="2" t="str">
        <f t="shared" si="9"/>
        <v>NAD 14</v>
      </c>
    </row>
    <row r="107" spans="1:11" ht="15" customHeight="1" x14ac:dyDescent="0.2">
      <c r="A107" s="2">
        <v>101</v>
      </c>
      <c r="B107" s="2" t="s">
        <v>168</v>
      </c>
      <c r="C107" s="2" t="s">
        <v>16</v>
      </c>
      <c r="D107" s="2" t="s">
        <v>102</v>
      </c>
      <c r="F107" s="42">
        <v>1.238425925925926E-3</v>
      </c>
      <c r="G107" s="19">
        <f t="shared" si="8"/>
        <v>1.019675925925926E-2</v>
      </c>
      <c r="H107" s="2" t="str">
        <f t="shared" si="5"/>
        <v>NE</v>
      </c>
      <c r="I107" s="2" t="str">
        <f t="shared" si="6"/>
        <v>sodo</v>
      </c>
      <c r="J107" s="2" t="str">
        <f t="shared" si="7"/>
        <v>IT Kristian Sbaragli</v>
      </c>
      <c r="K107" s="2" t="str">
        <f t="shared" si="9"/>
        <v>NAD 14</v>
      </c>
    </row>
    <row r="108" spans="1:11" ht="15" customHeight="1" x14ac:dyDescent="0.2">
      <c r="A108" s="2">
        <v>102</v>
      </c>
      <c r="B108" s="2" t="s">
        <v>169</v>
      </c>
      <c r="C108" s="2" t="s">
        <v>22</v>
      </c>
      <c r="D108" s="2" t="s">
        <v>23</v>
      </c>
      <c r="F108" s="42"/>
      <c r="G108" s="19">
        <f t="shared" si="8"/>
        <v>8.9583333333333338E-3</v>
      </c>
      <c r="H108" s="2" t="str">
        <f t="shared" si="5"/>
        <v>NE</v>
      </c>
      <c r="I108" s="2" t="str">
        <f t="shared" si="6"/>
        <v>sodo</v>
      </c>
      <c r="J108" s="2" t="str">
        <f t="shared" si="7"/>
        <v>NL Sam Oomen</v>
      </c>
      <c r="K108" s="2">
        <f t="shared" si="9"/>
        <v>0</v>
      </c>
    </row>
    <row r="109" spans="1:11" ht="15" customHeight="1" x14ac:dyDescent="0.2">
      <c r="A109" s="2">
        <v>103</v>
      </c>
      <c r="B109" s="2" t="s">
        <v>170</v>
      </c>
      <c r="C109" s="2" t="s">
        <v>16</v>
      </c>
      <c r="D109" s="2" t="s">
        <v>17</v>
      </c>
      <c r="F109" s="42">
        <v>1.25E-3</v>
      </c>
      <c r="G109" s="19">
        <f t="shared" si="8"/>
        <v>1.0208333333333333E-2</v>
      </c>
      <c r="H109" s="2" t="str">
        <f t="shared" si="5"/>
        <v>NE</v>
      </c>
      <c r="I109" s="2" t="str">
        <f t="shared" si="6"/>
        <v>sodo</v>
      </c>
      <c r="J109" s="2" t="str">
        <f t="shared" si="7"/>
        <v>IT Valerio Agnoli</v>
      </c>
      <c r="K109" s="2" t="str">
        <f t="shared" si="9"/>
        <v>NAD 14</v>
      </c>
    </row>
    <row r="110" spans="1:11" ht="15" customHeight="1" x14ac:dyDescent="0.2">
      <c r="A110" s="2">
        <v>104</v>
      </c>
      <c r="B110" s="2" t="s">
        <v>171</v>
      </c>
      <c r="C110" s="2" t="s">
        <v>76</v>
      </c>
      <c r="D110" s="2" t="s">
        <v>77</v>
      </c>
      <c r="F110" s="42"/>
      <c r="G110" s="19">
        <f t="shared" si="8"/>
        <v>8.9583333333333338E-3</v>
      </c>
      <c r="H110" s="2" t="str">
        <f t="shared" si="5"/>
        <v>NE</v>
      </c>
      <c r="I110" s="2" t="str">
        <f t="shared" si="6"/>
        <v>sodo</v>
      </c>
      <c r="J110" s="2" t="str">
        <f t="shared" si="7"/>
        <v>FR Hubert Dupont</v>
      </c>
      <c r="K110" s="2">
        <f t="shared" si="9"/>
        <v>0</v>
      </c>
    </row>
    <row r="111" spans="1:11" ht="15" customHeight="1" x14ac:dyDescent="0.2">
      <c r="A111" s="2">
        <v>105</v>
      </c>
      <c r="B111" s="2" t="s">
        <v>172</v>
      </c>
      <c r="C111" s="2" t="s">
        <v>35</v>
      </c>
      <c r="D111" s="2" t="s">
        <v>43</v>
      </c>
      <c r="F111" s="42"/>
      <c r="G111" s="19">
        <f t="shared" si="8"/>
        <v>8.9583333333333338E-3</v>
      </c>
      <c r="H111" s="2" t="str">
        <f t="shared" si="5"/>
        <v>NE</v>
      </c>
      <c r="I111" s="2" t="str">
        <f t="shared" si="6"/>
        <v>sodo</v>
      </c>
      <c r="J111" s="2" t="str">
        <f t="shared" si="7"/>
        <v>ES José Joaquín Rojas</v>
      </c>
      <c r="K111" s="2">
        <f t="shared" si="9"/>
        <v>0</v>
      </c>
    </row>
    <row r="112" spans="1:11" ht="15" customHeight="1" x14ac:dyDescent="0.2">
      <c r="A112" s="2">
        <v>106</v>
      </c>
      <c r="B112" s="2" t="s">
        <v>173</v>
      </c>
      <c r="C112" s="2" t="s">
        <v>140</v>
      </c>
      <c r="D112" s="2" t="s">
        <v>63</v>
      </c>
      <c r="F112" s="42">
        <v>1.261574074074074E-3</v>
      </c>
      <c r="G112" s="19">
        <f t="shared" si="8"/>
        <v>1.0219907407407408E-2</v>
      </c>
      <c r="H112" s="2" t="str">
        <f t="shared" si="5"/>
        <v>NE</v>
      </c>
      <c r="I112" s="2" t="str">
        <f t="shared" si="6"/>
        <v>sodo</v>
      </c>
      <c r="J112" s="2" t="str">
        <f t="shared" si="7"/>
        <v>CH Reto Hollenstein</v>
      </c>
      <c r="K112" s="2" t="str">
        <f t="shared" si="9"/>
        <v>NAD 14</v>
      </c>
    </row>
    <row r="113" spans="1:11" ht="15" customHeight="1" x14ac:dyDescent="0.2">
      <c r="A113" s="2">
        <v>107</v>
      </c>
      <c r="B113" s="2" t="s">
        <v>174</v>
      </c>
      <c r="C113" s="2" t="s">
        <v>175</v>
      </c>
      <c r="D113" s="2" t="s">
        <v>80</v>
      </c>
      <c r="F113" s="42">
        <v>1.2847222222222223E-3</v>
      </c>
      <c r="G113" s="19">
        <f t="shared" si="8"/>
        <v>1.0243055555555556E-2</v>
      </c>
      <c r="H113" s="2" t="str">
        <f t="shared" si="5"/>
        <v>NE</v>
      </c>
      <c r="I113" s="2" t="str">
        <f t="shared" si="6"/>
        <v>sodo</v>
      </c>
      <c r="J113" s="2" t="str">
        <f t="shared" si="7"/>
        <v>ZA Ryan Gibbons</v>
      </c>
      <c r="K113" s="2" t="str">
        <f t="shared" si="9"/>
        <v>NAD 14</v>
      </c>
    </row>
    <row r="114" spans="1:11" ht="15" customHeight="1" x14ac:dyDescent="0.2">
      <c r="A114" s="2">
        <v>108</v>
      </c>
      <c r="B114" s="2" t="s">
        <v>176</v>
      </c>
      <c r="C114" s="2" t="s">
        <v>162</v>
      </c>
      <c r="D114" s="2" t="s">
        <v>11</v>
      </c>
      <c r="F114" s="42">
        <v>1.2962962962962963E-3</v>
      </c>
      <c r="G114" s="19">
        <f t="shared" si="8"/>
        <v>1.0254629629629631E-2</v>
      </c>
      <c r="H114" s="2" t="str">
        <f t="shared" si="5"/>
        <v>NE</v>
      </c>
      <c r="I114" s="2" t="str">
        <f t="shared" si="6"/>
        <v>sodo</v>
      </c>
      <c r="J114" s="2" t="str">
        <f t="shared" si="7"/>
        <v>DE Paul Martens</v>
      </c>
      <c r="K114" s="2" t="str">
        <f t="shared" si="9"/>
        <v>NAD 14</v>
      </c>
    </row>
    <row r="115" spans="1:11" ht="15" customHeight="1" x14ac:dyDescent="0.2">
      <c r="A115" s="2">
        <v>109</v>
      </c>
      <c r="B115" s="2" t="s">
        <v>177</v>
      </c>
      <c r="C115" s="2" t="s">
        <v>42</v>
      </c>
      <c r="D115" s="2" t="s">
        <v>28</v>
      </c>
      <c r="F115" s="42"/>
      <c r="G115" s="19">
        <f t="shared" si="8"/>
        <v>8.9583333333333338E-3</v>
      </c>
      <c r="H115" s="2" t="str">
        <f t="shared" si="5"/>
        <v>NE</v>
      </c>
      <c r="I115" s="2" t="str">
        <f t="shared" si="6"/>
        <v>sodo</v>
      </c>
      <c r="J115" s="2" t="str">
        <f t="shared" si="7"/>
        <v>EC Jhonatan Narváez</v>
      </c>
      <c r="K115" s="2">
        <f t="shared" si="9"/>
        <v>0</v>
      </c>
    </row>
    <row r="116" spans="1:11" ht="15" customHeight="1" x14ac:dyDescent="0.2">
      <c r="A116" s="2">
        <v>110</v>
      </c>
      <c r="B116" s="2" t="s">
        <v>178</v>
      </c>
      <c r="C116" s="2" t="s">
        <v>76</v>
      </c>
      <c r="D116" s="2" t="s">
        <v>106</v>
      </c>
      <c r="F116" s="42"/>
      <c r="G116" s="19">
        <f t="shared" si="8"/>
        <v>8.9583333333333338E-3</v>
      </c>
      <c r="H116" s="2" t="str">
        <f t="shared" si="5"/>
        <v>NE</v>
      </c>
      <c r="I116" s="2" t="str">
        <f t="shared" si="6"/>
        <v>sodo</v>
      </c>
      <c r="J116" s="2" t="str">
        <f t="shared" si="7"/>
        <v>FR Valentin Madouas</v>
      </c>
      <c r="K116" s="2">
        <f t="shared" si="9"/>
        <v>0</v>
      </c>
    </row>
    <row r="117" spans="1:11" ht="15" customHeight="1" x14ac:dyDescent="0.2">
      <c r="A117" s="2">
        <v>111</v>
      </c>
      <c r="B117" s="2" t="s">
        <v>179</v>
      </c>
      <c r="C117" s="2" t="s">
        <v>180</v>
      </c>
      <c r="D117" s="2" t="s">
        <v>32</v>
      </c>
      <c r="F117" s="42">
        <v>1.3078703703703703E-3</v>
      </c>
      <c r="G117" s="19">
        <f t="shared" si="8"/>
        <v>1.0266203703703704E-2</v>
      </c>
      <c r="H117" s="2" t="str">
        <f t="shared" si="5"/>
        <v>NE</v>
      </c>
      <c r="I117" s="2" t="str">
        <f t="shared" si="6"/>
        <v>sodo</v>
      </c>
      <c r="J117" s="2" t="str">
        <f t="shared" si="7"/>
        <v>AT Michael Gogl</v>
      </c>
      <c r="K117" s="2" t="str">
        <f t="shared" si="9"/>
        <v>NAD 14</v>
      </c>
    </row>
    <row r="118" spans="1:11" ht="15" customHeight="1" x14ac:dyDescent="0.2">
      <c r="A118" s="2">
        <v>112</v>
      </c>
      <c r="B118" s="2" t="s">
        <v>181</v>
      </c>
      <c r="C118" s="2" t="s">
        <v>76</v>
      </c>
      <c r="D118" s="2" t="s">
        <v>106</v>
      </c>
      <c r="F118" s="42">
        <v>1.3194444444444445E-3</v>
      </c>
      <c r="G118" s="19">
        <f t="shared" si="8"/>
        <v>1.0277777777777778E-2</v>
      </c>
      <c r="H118" s="2" t="str">
        <f t="shared" si="5"/>
        <v>NE</v>
      </c>
      <c r="I118" s="2" t="str">
        <f t="shared" si="6"/>
        <v>sodo</v>
      </c>
      <c r="J118" s="2" t="str">
        <f t="shared" si="7"/>
        <v>FR Olivier Le Gac</v>
      </c>
      <c r="K118" s="2" t="str">
        <f t="shared" si="9"/>
        <v>NAD 14</v>
      </c>
    </row>
    <row r="119" spans="1:11" ht="15" customHeight="1" x14ac:dyDescent="0.2">
      <c r="A119" s="2">
        <v>113</v>
      </c>
      <c r="B119" s="2" t="s">
        <v>182</v>
      </c>
      <c r="C119" s="2" t="s">
        <v>65</v>
      </c>
      <c r="D119" s="2" t="s">
        <v>106</v>
      </c>
      <c r="F119" s="42"/>
      <c r="G119" s="19">
        <f t="shared" si="8"/>
        <v>8.9583333333333338E-3</v>
      </c>
      <c r="H119" s="2" t="str">
        <f t="shared" si="5"/>
        <v>NE</v>
      </c>
      <c r="I119" s="2" t="str">
        <f t="shared" si="6"/>
        <v>sodo</v>
      </c>
      <c r="J119" s="2" t="str">
        <f t="shared" si="7"/>
        <v>AU Miles Scotson</v>
      </c>
      <c r="K119" s="2">
        <f t="shared" si="9"/>
        <v>0</v>
      </c>
    </row>
    <row r="120" spans="1:11" ht="15" customHeight="1" x14ac:dyDescent="0.2">
      <c r="A120" s="2">
        <v>114</v>
      </c>
      <c r="B120" s="2" t="s">
        <v>183</v>
      </c>
      <c r="C120" s="2" t="s">
        <v>16</v>
      </c>
      <c r="D120" s="2" t="s">
        <v>17</v>
      </c>
      <c r="F120" s="42">
        <v>1.3310185185185185E-3</v>
      </c>
      <c r="G120" s="19">
        <f t="shared" si="8"/>
        <v>1.0289351851851852E-2</v>
      </c>
      <c r="H120" s="2" t="str">
        <f t="shared" si="5"/>
        <v>NE</v>
      </c>
      <c r="I120" s="2" t="str">
        <f t="shared" si="6"/>
        <v>sodo</v>
      </c>
      <c r="J120" s="2" t="str">
        <f t="shared" si="7"/>
        <v>IT Andrea Garosio</v>
      </c>
      <c r="K120" s="2" t="str">
        <f t="shared" si="9"/>
        <v>NAD 14</v>
      </c>
    </row>
    <row r="121" spans="1:11" ht="15" customHeight="1" x14ac:dyDescent="0.2">
      <c r="A121" s="2">
        <v>115</v>
      </c>
      <c r="B121" s="2" t="s">
        <v>184</v>
      </c>
      <c r="C121" s="2" t="s">
        <v>76</v>
      </c>
      <c r="D121" s="2" t="s">
        <v>77</v>
      </c>
      <c r="F121" s="42"/>
      <c r="G121" s="19">
        <f t="shared" si="8"/>
        <v>8.9583333333333338E-3</v>
      </c>
      <c r="H121" s="2" t="str">
        <f t="shared" si="5"/>
        <v>NE</v>
      </c>
      <c r="I121" s="2" t="str">
        <f t="shared" si="6"/>
        <v>sodo</v>
      </c>
      <c r="J121" s="2" t="str">
        <f t="shared" si="7"/>
        <v>FR François Bidard</v>
      </c>
      <c r="K121" s="2">
        <f t="shared" si="9"/>
        <v>0</v>
      </c>
    </row>
    <row r="122" spans="1:11" ht="15" customHeight="1" x14ac:dyDescent="0.2">
      <c r="A122" s="2">
        <v>116</v>
      </c>
      <c r="B122" s="2" t="s">
        <v>185</v>
      </c>
      <c r="C122" s="2" t="s">
        <v>19</v>
      </c>
      <c r="D122" s="2" t="s">
        <v>28</v>
      </c>
      <c r="F122" s="42">
        <v>1.3425925925925927E-3</v>
      </c>
      <c r="G122" s="19">
        <f t="shared" si="8"/>
        <v>1.0300925925925927E-2</v>
      </c>
      <c r="H122" s="2" t="str">
        <f t="shared" si="5"/>
        <v>NE</v>
      </c>
      <c r="I122" s="2" t="str">
        <f t="shared" si="6"/>
        <v>sodo</v>
      </c>
      <c r="J122" s="2" t="str">
        <f t="shared" si="7"/>
        <v>CO Iván Ramiro Sosa</v>
      </c>
      <c r="K122" s="2" t="str">
        <f t="shared" si="9"/>
        <v>NAD 14</v>
      </c>
    </row>
    <row r="123" spans="1:11" ht="15" customHeight="1" x14ac:dyDescent="0.2">
      <c r="A123" s="2">
        <v>117</v>
      </c>
      <c r="B123" s="2" t="s">
        <v>186</v>
      </c>
      <c r="C123" s="2" t="s">
        <v>71</v>
      </c>
      <c r="D123" s="2" t="s">
        <v>63</v>
      </c>
      <c r="F123" s="42"/>
      <c r="G123" s="19">
        <f t="shared" si="8"/>
        <v>8.9583333333333338E-3</v>
      </c>
      <c r="H123" s="2" t="str">
        <f t="shared" si="5"/>
        <v>NE</v>
      </c>
      <c r="I123" s="2" t="str">
        <f t="shared" si="6"/>
        <v>sodo</v>
      </c>
      <c r="J123" s="2" t="str">
        <f t="shared" si="7"/>
        <v>RU Dmitry Strakhov</v>
      </c>
      <c r="K123" s="2">
        <f t="shared" si="9"/>
        <v>0</v>
      </c>
    </row>
    <row r="124" spans="1:11" ht="15" customHeight="1" x14ac:dyDescent="0.2">
      <c r="A124" s="2">
        <v>118</v>
      </c>
      <c r="B124" s="2" t="s">
        <v>187</v>
      </c>
      <c r="C124" s="2" t="s">
        <v>19</v>
      </c>
      <c r="D124" s="2" t="s">
        <v>51</v>
      </c>
      <c r="F124" s="42">
        <v>1.3541666666666667E-3</v>
      </c>
      <c r="G124" s="19">
        <f t="shared" si="8"/>
        <v>1.03125E-2</v>
      </c>
      <c r="H124" s="2" t="str">
        <f t="shared" si="5"/>
        <v>NE</v>
      </c>
      <c r="I124" s="2" t="str">
        <f t="shared" si="6"/>
        <v>sodo</v>
      </c>
      <c r="J124" s="2" t="str">
        <f t="shared" si="7"/>
        <v>CO Fernando Gaviria</v>
      </c>
      <c r="K124" s="2" t="str">
        <f t="shared" si="9"/>
        <v>NAD 14</v>
      </c>
    </row>
    <row r="125" spans="1:11" ht="15" customHeight="1" x14ac:dyDescent="0.2">
      <c r="A125" s="2">
        <v>119</v>
      </c>
      <c r="B125" s="2" t="s">
        <v>188</v>
      </c>
      <c r="C125" s="2" t="s">
        <v>22</v>
      </c>
      <c r="D125" s="2" t="s">
        <v>11</v>
      </c>
      <c r="F125" s="42"/>
      <c r="G125" s="19">
        <f t="shared" si="8"/>
        <v>8.9583333333333338E-3</v>
      </c>
      <c r="H125" s="2" t="str">
        <f t="shared" si="5"/>
        <v>NE</v>
      </c>
      <c r="I125" s="2" t="str">
        <f t="shared" si="6"/>
        <v>sodo</v>
      </c>
      <c r="J125" s="2" t="str">
        <f t="shared" si="7"/>
        <v>NL Koen Bouwman</v>
      </c>
      <c r="K125" s="2">
        <f t="shared" si="9"/>
        <v>0</v>
      </c>
    </row>
    <row r="126" spans="1:11" ht="15" customHeight="1" x14ac:dyDescent="0.2">
      <c r="A126" s="2">
        <v>120</v>
      </c>
      <c r="B126" s="2" t="s">
        <v>189</v>
      </c>
      <c r="C126" s="2" t="s">
        <v>10</v>
      </c>
      <c r="D126" s="2" t="s">
        <v>17</v>
      </c>
      <c r="F126" s="42">
        <v>1.3657407407407407E-3</v>
      </c>
      <c r="G126" s="19">
        <f t="shared" si="8"/>
        <v>1.0324074074074074E-2</v>
      </c>
      <c r="H126" s="2" t="str">
        <f t="shared" si="5"/>
        <v>NE</v>
      </c>
      <c r="I126" s="2" t="str">
        <f t="shared" si="6"/>
        <v>sodo</v>
      </c>
      <c r="J126" s="2" t="str">
        <f t="shared" si="7"/>
        <v>SI Grega Bole</v>
      </c>
      <c r="K126" s="2" t="str">
        <f t="shared" si="9"/>
        <v>NAD 14</v>
      </c>
    </row>
    <row r="127" spans="1:11" ht="15" customHeight="1" x14ac:dyDescent="0.2">
      <c r="A127" s="2">
        <v>121</v>
      </c>
      <c r="B127" s="2" t="s">
        <v>190</v>
      </c>
      <c r="C127" s="2" t="s">
        <v>16</v>
      </c>
      <c r="D127" s="2" t="s">
        <v>144</v>
      </c>
      <c r="F127" s="42"/>
      <c r="G127" s="19">
        <f t="shared" si="8"/>
        <v>8.9583333333333338E-3</v>
      </c>
      <c r="H127" s="2" t="str">
        <f t="shared" si="5"/>
        <v>NE</v>
      </c>
      <c r="I127" s="2" t="str">
        <f t="shared" si="6"/>
        <v>sodo</v>
      </c>
      <c r="J127" s="2" t="str">
        <f t="shared" si="7"/>
        <v>IT Luca Covili</v>
      </c>
      <c r="K127" s="2">
        <f t="shared" si="9"/>
        <v>0</v>
      </c>
    </row>
    <row r="128" spans="1:11" ht="15" customHeight="1" x14ac:dyDescent="0.2">
      <c r="A128" s="2">
        <v>122</v>
      </c>
      <c r="B128" s="2" t="s">
        <v>191</v>
      </c>
      <c r="C128" s="2" t="s">
        <v>76</v>
      </c>
      <c r="D128" s="2" t="s">
        <v>106</v>
      </c>
      <c r="F128" s="42">
        <v>1.3773148148148147E-3</v>
      </c>
      <c r="G128" s="19">
        <f t="shared" si="8"/>
        <v>1.0335648148148149E-2</v>
      </c>
      <c r="H128" s="2" t="str">
        <f t="shared" si="5"/>
        <v>NE</v>
      </c>
      <c r="I128" s="2" t="str">
        <f t="shared" si="6"/>
        <v>sodo</v>
      </c>
      <c r="J128" s="2" t="str">
        <f t="shared" si="7"/>
        <v>FR Arnaud Démare</v>
      </c>
      <c r="K128" s="2" t="str">
        <f t="shared" si="9"/>
        <v>NAD 14</v>
      </c>
    </row>
    <row r="129" spans="1:11" ht="15" customHeight="1" x14ac:dyDescent="0.2">
      <c r="A129" s="2">
        <v>123</v>
      </c>
      <c r="B129" s="2" t="s">
        <v>192</v>
      </c>
      <c r="C129" s="2" t="s">
        <v>22</v>
      </c>
      <c r="D129" s="2" t="s">
        <v>106</v>
      </c>
      <c r="F129" s="42"/>
      <c r="G129" s="19">
        <f t="shared" si="8"/>
        <v>8.9583333333333338E-3</v>
      </c>
      <c r="H129" s="2" t="str">
        <f t="shared" si="5"/>
        <v>NE</v>
      </c>
      <c r="I129" s="2" t="str">
        <f t="shared" si="6"/>
        <v>sodo</v>
      </c>
      <c r="J129" s="2" t="str">
        <f t="shared" si="7"/>
        <v>NL Ramon Sinkeldam</v>
      </c>
      <c r="K129" s="2">
        <f t="shared" si="9"/>
        <v>0</v>
      </c>
    </row>
    <row r="130" spans="1:11" ht="15" customHeight="1" x14ac:dyDescent="0.2">
      <c r="A130" s="2">
        <v>124</v>
      </c>
      <c r="B130" s="2" t="s">
        <v>193</v>
      </c>
      <c r="C130" s="2" t="s">
        <v>16</v>
      </c>
      <c r="D130" s="2" t="s">
        <v>40</v>
      </c>
      <c r="F130" s="42">
        <v>1.4004629629629629E-3</v>
      </c>
      <c r="G130" s="19">
        <f t="shared" si="8"/>
        <v>1.0358796296296297E-2</v>
      </c>
      <c r="H130" s="2" t="str">
        <f t="shared" si="5"/>
        <v>NE</v>
      </c>
      <c r="I130" s="2" t="str">
        <f t="shared" si="6"/>
        <v>sodo</v>
      </c>
      <c r="J130" s="2" t="str">
        <f t="shared" si="7"/>
        <v>IT Fabio Sabatini</v>
      </c>
      <c r="K130" s="2" t="str">
        <f t="shared" si="9"/>
        <v>NAD 14</v>
      </c>
    </row>
    <row r="131" spans="1:11" ht="15" customHeight="1" x14ac:dyDescent="0.2">
      <c r="A131" s="2">
        <v>125</v>
      </c>
      <c r="B131" s="2" t="s">
        <v>194</v>
      </c>
      <c r="C131" s="2" t="s">
        <v>162</v>
      </c>
      <c r="D131" s="2" t="s">
        <v>77</v>
      </c>
      <c r="F131" s="42"/>
      <c r="G131" s="19">
        <f t="shared" si="8"/>
        <v>8.9583333333333338E-3</v>
      </c>
      <c r="H131" s="2" t="str">
        <f t="shared" si="5"/>
        <v>NE</v>
      </c>
      <c r="I131" s="2" t="str">
        <f t="shared" si="6"/>
        <v>sodo</v>
      </c>
      <c r="J131" s="2" t="str">
        <f t="shared" si="7"/>
        <v>DE Nico Denz</v>
      </c>
      <c r="K131" s="2">
        <f t="shared" si="9"/>
        <v>0</v>
      </c>
    </row>
    <row r="132" spans="1:11" ht="15" customHeight="1" x14ac:dyDescent="0.2">
      <c r="A132" s="2">
        <v>126</v>
      </c>
      <c r="B132" s="2" t="s">
        <v>195</v>
      </c>
      <c r="C132" s="2" t="s">
        <v>162</v>
      </c>
      <c r="D132" s="2" t="s">
        <v>28</v>
      </c>
      <c r="F132" s="42"/>
      <c r="G132" s="19">
        <f t="shared" si="8"/>
        <v>8.9583333333333338E-3</v>
      </c>
      <c r="H132" s="2" t="str">
        <f t="shared" si="5"/>
        <v>NE</v>
      </c>
      <c r="I132" s="2" t="str">
        <f t="shared" si="6"/>
        <v>sodo</v>
      </c>
      <c r="J132" s="2" t="str">
        <f t="shared" si="7"/>
        <v>DE Christian Knees</v>
      </c>
      <c r="K132" s="2">
        <f t="shared" si="9"/>
        <v>0</v>
      </c>
    </row>
    <row r="133" spans="1:11" ht="15" customHeight="1" x14ac:dyDescent="0.2">
      <c r="A133" s="2">
        <v>127</v>
      </c>
      <c r="B133" s="2" t="s">
        <v>196</v>
      </c>
      <c r="C133" s="2" t="s">
        <v>105</v>
      </c>
      <c r="D133" s="2" t="s">
        <v>102</v>
      </c>
      <c r="F133" s="42">
        <v>1.4120370370370369E-3</v>
      </c>
      <c r="G133" s="19">
        <f t="shared" si="8"/>
        <v>1.037037037037037E-2</v>
      </c>
      <c r="H133" s="2" t="str">
        <f t="shared" si="5"/>
        <v>NE</v>
      </c>
      <c r="I133" s="2" t="str">
        <f t="shared" si="6"/>
        <v>sodo</v>
      </c>
      <c r="J133" s="2" t="str">
        <f t="shared" si="7"/>
        <v>SE Awet Gebremedhin</v>
      </c>
      <c r="K133" s="2" t="str">
        <f t="shared" si="9"/>
        <v>NAD 14</v>
      </c>
    </row>
    <row r="134" spans="1:11" ht="15" customHeight="1" x14ac:dyDescent="0.2">
      <c r="A134" s="2">
        <v>128</v>
      </c>
      <c r="B134" s="2" t="s">
        <v>197</v>
      </c>
      <c r="C134" s="2" t="s">
        <v>16</v>
      </c>
      <c r="D134" s="2" t="s">
        <v>198</v>
      </c>
      <c r="F134" s="42"/>
      <c r="G134" s="19">
        <f t="shared" si="8"/>
        <v>8.9583333333333338E-3</v>
      </c>
      <c r="H134" s="2" t="str">
        <f t="shared" si="5"/>
        <v>NE</v>
      </c>
      <c r="I134" s="2" t="str">
        <f t="shared" si="6"/>
        <v>sodo</v>
      </c>
      <c r="J134" s="2" t="str">
        <f t="shared" si="7"/>
        <v>IT Marco Canola</v>
      </c>
      <c r="K134" s="2">
        <f t="shared" si="9"/>
        <v>0</v>
      </c>
    </row>
    <row r="135" spans="1:11" ht="15" customHeight="1" x14ac:dyDescent="0.2">
      <c r="A135" s="2">
        <v>129</v>
      </c>
      <c r="B135" s="2" t="s">
        <v>199</v>
      </c>
      <c r="C135" s="2" t="s">
        <v>25</v>
      </c>
      <c r="D135" s="2" t="s">
        <v>37</v>
      </c>
      <c r="F135" s="42">
        <v>1.4351851851851854E-3</v>
      </c>
      <c r="G135" s="19">
        <f t="shared" si="8"/>
        <v>1.0393518518518519E-2</v>
      </c>
      <c r="H135" s="2" t="str">
        <f t="shared" si="5"/>
        <v>NE</v>
      </c>
      <c r="I135" s="2" t="str">
        <f t="shared" si="6"/>
        <v>sodo</v>
      </c>
      <c r="J135" s="2" t="str">
        <f t="shared" si="7"/>
        <v>PL Łukasz Owsian</v>
      </c>
      <c r="K135" s="2" t="str">
        <f t="shared" si="9"/>
        <v>NAD 14</v>
      </c>
    </row>
    <row r="136" spans="1:11" ht="15" customHeight="1" x14ac:dyDescent="0.2">
      <c r="A136" s="2">
        <v>130</v>
      </c>
      <c r="B136" s="2" t="s">
        <v>200</v>
      </c>
      <c r="C136" s="2" t="s">
        <v>16</v>
      </c>
      <c r="D136" s="2" t="s">
        <v>98</v>
      </c>
      <c r="F136" s="42"/>
      <c r="G136" s="19">
        <f t="shared" si="8"/>
        <v>8.9583333333333338E-3</v>
      </c>
      <c r="H136" s="2" t="str">
        <f t="shared" ref="H136:H182" si="10">IF(E136=0,"NE","JA")</f>
        <v>NE</v>
      </c>
      <c r="I136" s="2" t="str">
        <f t="shared" ref="I136:I182" si="11">IF(MOD(E136,2)=0,"sodo","liho")</f>
        <v>sodo</v>
      </c>
      <c r="J136" s="2" t="str">
        <f t="shared" ref="J136:J182" si="12">CONCATENATE(C136," ",B136)</f>
        <v>IT Marco Frapporti</v>
      </c>
      <c r="K136" s="2">
        <f t="shared" si="9"/>
        <v>0</v>
      </c>
    </row>
    <row r="137" spans="1:11" ht="15" customHeight="1" x14ac:dyDescent="0.2">
      <c r="A137" s="2">
        <v>131</v>
      </c>
      <c r="B137" s="2" t="s">
        <v>201</v>
      </c>
      <c r="C137" s="2" t="s">
        <v>35</v>
      </c>
      <c r="D137" s="2" t="s">
        <v>198</v>
      </c>
      <c r="F137" s="42"/>
      <c r="G137" s="19">
        <f t="shared" ref="G137:G182" si="13">$F$7+F137</f>
        <v>8.9583333333333338E-3</v>
      </c>
      <c r="H137" s="2" t="str">
        <f t="shared" si="10"/>
        <v>NE</v>
      </c>
      <c r="I137" s="2" t="str">
        <f t="shared" si="11"/>
        <v>sodo</v>
      </c>
      <c r="J137" s="2" t="str">
        <f t="shared" si="12"/>
        <v>ES Juan José Lobato</v>
      </c>
      <c r="K137" s="2">
        <f t="shared" ref="K137:K182" si="14">IF(G137&lt;$X$1,E137*10,"NAD 14")</f>
        <v>0</v>
      </c>
    </row>
    <row r="138" spans="1:11" ht="15" customHeight="1" x14ac:dyDescent="0.2">
      <c r="A138" s="2">
        <v>132</v>
      </c>
      <c r="B138" s="2" t="s">
        <v>202</v>
      </c>
      <c r="C138" s="2" t="s">
        <v>30</v>
      </c>
      <c r="D138" s="2" t="s">
        <v>58</v>
      </c>
      <c r="F138" s="42">
        <v>1.4467592592592594E-3</v>
      </c>
      <c r="G138" s="19">
        <f t="shared" si="13"/>
        <v>1.0405092592592593E-2</v>
      </c>
      <c r="H138" s="2" t="str">
        <f t="shared" si="10"/>
        <v>NE</v>
      </c>
      <c r="I138" s="2" t="str">
        <f t="shared" si="11"/>
        <v>sodo</v>
      </c>
      <c r="J138" s="2" t="str">
        <f t="shared" si="12"/>
        <v>BE Jelle Vanendert</v>
      </c>
      <c r="K138" s="2" t="str">
        <f t="shared" si="14"/>
        <v>NAD 14</v>
      </c>
    </row>
    <row r="139" spans="1:11" ht="15" customHeight="1" x14ac:dyDescent="0.2">
      <c r="A139" s="2">
        <v>133</v>
      </c>
      <c r="B139" s="2" t="s">
        <v>203</v>
      </c>
      <c r="C139" s="2" t="s">
        <v>30</v>
      </c>
      <c r="D139" s="2" t="s">
        <v>63</v>
      </c>
      <c r="F139" s="42">
        <v>1.4583333333333334E-3</v>
      </c>
      <c r="G139" s="19">
        <f t="shared" si="13"/>
        <v>1.0416666666666668E-2</v>
      </c>
      <c r="H139" s="2" t="str">
        <f t="shared" si="10"/>
        <v>NE</v>
      </c>
      <c r="I139" s="2" t="str">
        <f t="shared" si="11"/>
        <v>sodo</v>
      </c>
      <c r="J139" s="2" t="str">
        <f t="shared" si="12"/>
        <v>BE Jenthe Biermans</v>
      </c>
      <c r="K139" s="2" t="str">
        <f t="shared" si="14"/>
        <v>NAD 14</v>
      </c>
    </row>
    <row r="140" spans="1:11" ht="15" customHeight="1" x14ac:dyDescent="0.2">
      <c r="A140" s="2">
        <v>134</v>
      </c>
      <c r="B140" s="2" t="s">
        <v>204</v>
      </c>
      <c r="C140" s="2" t="s">
        <v>162</v>
      </c>
      <c r="D140" s="2" t="s">
        <v>26</v>
      </c>
      <c r="F140" s="42"/>
      <c r="G140" s="19">
        <f t="shared" si="13"/>
        <v>8.9583333333333338E-3</v>
      </c>
      <c r="H140" s="2" t="str">
        <f t="shared" si="10"/>
        <v>NE</v>
      </c>
      <c r="I140" s="2" t="str">
        <f t="shared" si="11"/>
        <v>sodo</v>
      </c>
      <c r="J140" s="2" t="str">
        <f t="shared" si="12"/>
        <v>DE Pascal Ackermann</v>
      </c>
      <c r="K140" s="2">
        <f t="shared" si="14"/>
        <v>0</v>
      </c>
    </row>
    <row r="141" spans="1:11" ht="15" customHeight="1" x14ac:dyDescent="0.2">
      <c r="A141" s="2">
        <v>135</v>
      </c>
      <c r="B141" s="2" t="s">
        <v>205</v>
      </c>
      <c r="C141" s="2" t="s">
        <v>162</v>
      </c>
      <c r="D141" s="2" t="s">
        <v>58</v>
      </c>
      <c r="F141" s="42"/>
      <c r="G141" s="19">
        <f t="shared" si="13"/>
        <v>8.9583333333333338E-3</v>
      </c>
      <c r="H141" s="2" t="str">
        <f t="shared" si="10"/>
        <v>NE</v>
      </c>
      <c r="I141" s="2" t="str">
        <f t="shared" si="11"/>
        <v>sodo</v>
      </c>
      <c r="J141" s="2" t="str">
        <f t="shared" si="12"/>
        <v>DE Roger Kluge</v>
      </c>
      <c r="K141" s="2">
        <f t="shared" si="14"/>
        <v>0</v>
      </c>
    </row>
    <row r="142" spans="1:11" ht="15" customHeight="1" x14ac:dyDescent="0.2">
      <c r="A142" s="2">
        <v>136</v>
      </c>
      <c r="B142" s="2" t="s">
        <v>206</v>
      </c>
      <c r="C142" s="2" t="s">
        <v>65</v>
      </c>
      <c r="D142" s="2" t="s">
        <v>58</v>
      </c>
      <c r="F142" s="42"/>
      <c r="G142" s="19">
        <f t="shared" si="13"/>
        <v>8.9583333333333338E-3</v>
      </c>
      <c r="H142" s="2" t="str">
        <f t="shared" si="10"/>
        <v>NE</v>
      </c>
      <c r="I142" s="2" t="str">
        <f t="shared" si="11"/>
        <v>sodo</v>
      </c>
      <c r="J142" s="2" t="str">
        <f t="shared" si="12"/>
        <v>AU Adam Hansen</v>
      </c>
      <c r="K142" s="2">
        <f t="shared" si="14"/>
        <v>0</v>
      </c>
    </row>
    <row r="143" spans="1:11" ht="15" customHeight="1" x14ac:dyDescent="0.2">
      <c r="A143" s="2">
        <v>137</v>
      </c>
      <c r="B143" s="2" t="s">
        <v>207</v>
      </c>
      <c r="C143" s="2" t="s">
        <v>208</v>
      </c>
      <c r="D143" s="2" t="s">
        <v>102</v>
      </c>
      <c r="F143" s="42">
        <v>1.4699074074074074E-3</v>
      </c>
      <c r="G143" s="19">
        <f t="shared" si="13"/>
        <v>1.0428240740740741E-2</v>
      </c>
      <c r="H143" s="2" t="str">
        <f t="shared" si="10"/>
        <v>NE</v>
      </c>
      <c r="I143" s="2" t="str">
        <f t="shared" si="11"/>
        <v>sodo</v>
      </c>
      <c r="J143" s="2" t="str">
        <f t="shared" si="12"/>
        <v>CA Guillaume Boivin</v>
      </c>
      <c r="K143" s="2" t="str">
        <f t="shared" si="14"/>
        <v>NAD 14</v>
      </c>
    </row>
    <row r="144" spans="1:11" ht="15" customHeight="1" x14ac:dyDescent="0.2">
      <c r="A144" s="2">
        <v>138</v>
      </c>
      <c r="B144" s="2" t="s">
        <v>209</v>
      </c>
      <c r="C144" s="2" t="s">
        <v>16</v>
      </c>
      <c r="D144" s="2" t="s">
        <v>144</v>
      </c>
      <c r="F144" s="42">
        <v>1.4930555555555556E-3</v>
      </c>
      <c r="G144" s="19">
        <f t="shared" si="13"/>
        <v>1.0451388888888889E-2</v>
      </c>
      <c r="H144" s="2" t="str">
        <f t="shared" si="10"/>
        <v>NE</v>
      </c>
      <c r="I144" s="2" t="str">
        <f t="shared" si="11"/>
        <v>sodo</v>
      </c>
      <c r="J144" s="2" t="str">
        <f t="shared" si="12"/>
        <v>IT Mirco Maestri</v>
      </c>
      <c r="K144" s="2" t="str">
        <f t="shared" si="14"/>
        <v>NAD 14</v>
      </c>
    </row>
    <row r="145" spans="1:11" ht="15" customHeight="1" x14ac:dyDescent="0.2">
      <c r="A145" s="2">
        <v>139</v>
      </c>
      <c r="B145" s="2" t="s">
        <v>210</v>
      </c>
      <c r="C145" s="2" t="s">
        <v>16</v>
      </c>
      <c r="D145" s="2" t="s">
        <v>51</v>
      </c>
      <c r="F145" s="42">
        <v>1.5162037037037036E-3</v>
      </c>
      <c r="G145" s="19">
        <f t="shared" si="13"/>
        <v>1.0474537037037037E-2</v>
      </c>
      <c r="H145" s="2" t="str">
        <f t="shared" si="10"/>
        <v>NE</v>
      </c>
      <c r="I145" s="2" t="str">
        <f t="shared" si="11"/>
        <v>sodo</v>
      </c>
      <c r="J145" s="2" t="str">
        <f t="shared" si="12"/>
        <v>IT Simone Consonni</v>
      </c>
      <c r="K145" s="2" t="str">
        <f t="shared" si="14"/>
        <v>NAD 14</v>
      </c>
    </row>
    <row r="146" spans="1:11" ht="15" customHeight="1" x14ac:dyDescent="0.2">
      <c r="A146" s="2">
        <v>140</v>
      </c>
      <c r="B146" s="2" t="s">
        <v>211</v>
      </c>
      <c r="C146" s="2" t="s">
        <v>16</v>
      </c>
      <c r="D146" s="2" t="s">
        <v>51</v>
      </c>
      <c r="F146" s="42">
        <v>1.5277777777777779E-3</v>
      </c>
      <c r="G146" s="19">
        <f t="shared" si="13"/>
        <v>1.0486111111111111E-2</v>
      </c>
      <c r="H146" s="2" t="str">
        <f t="shared" si="10"/>
        <v>NE</v>
      </c>
      <c r="I146" s="2" t="str">
        <f t="shared" si="11"/>
        <v>sodo</v>
      </c>
      <c r="J146" s="2" t="str">
        <f t="shared" si="12"/>
        <v>IT Marco Marcato</v>
      </c>
      <c r="K146" s="2" t="str">
        <f t="shared" si="14"/>
        <v>NAD 14</v>
      </c>
    </row>
    <row r="147" spans="1:11" ht="15" customHeight="1" x14ac:dyDescent="0.2">
      <c r="A147" s="2">
        <v>141</v>
      </c>
      <c r="B147" s="2" t="s">
        <v>212</v>
      </c>
      <c r="C147" s="2" t="s">
        <v>16</v>
      </c>
      <c r="D147" s="2" t="s">
        <v>198</v>
      </c>
      <c r="F147" s="42"/>
      <c r="G147" s="19">
        <f t="shared" si="13"/>
        <v>8.9583333333333338E-3</v>
      </c>
      <c r="H147" s="2" t="str">
        <f t="shared" si="10"/>
        <v>NE</v>
      </c>
      <c r="I147" s="2" t="str">
        <f t="shared" si="11"/>
        <v>sodo</v>
      </c>
      <c r="J147" s="2" t="str">
        <f t="shared" si="12"/>
        <v>IT Giovanni Lonardi</v>
      </c>
      <c r="K147" s="2">
        <f t="shared" si="14"/>
        <v>0</v>
      </c>
    </row>
    <row r="148" spans="1:11" ht="15" customHeight="1" x14ac:dyDescent="0.2">
      <c r="A148" s="2">
        <v>142</v>
      </c>
      <c r="B148" s="2" t="s">
        <v>213</v>
      </c>
      <c r="C148" s="2" t="s">
        <v>16</v>
      </c>
      <c r="D148" s="2" t="s">
        <v>40</v>
      </c>
      <c r="F148" s="42">
        <v>1.5740740740740741E-3</v>
      </c>
      <c r="G148" s="19">
        <f t="shared" si="13"/>
        <v>1.0532407407407407E-2</v>
      </c>
      <c r="H148" s="2" t="str">
        <f t="shared" si="10"/>
        <v>NE</v>
      </c>
      <c r="I148" s="2" t="str">
        <f t="shared" si="11"/>
        <v>sodo</v>
      </c>
      <c r="J148" s="2" t="str">
        <f t="shared" si="12"/>
        <v>IT Elia Viviani</v>
      </c>
      <c r="K148" s="2" t="str">
        <f t="shared" si="14"/>
        <v>NAD 14</v>
      </c>
    </row>
    <row r="149" spans="1:11" ht="15" customHeight="1" x14ac:dyDescent="0.2">
      <c r="A149" s="2">
        <v>143</v>
      </c>
      <c r="B149" s="2" t="s">
        <v>214</v>
      </c>
      <c r="C149" s="2" t="s">
        <v>42</v>
      </c>
      <c r="D149" s="2" t="s">
        <v>46</v>
      </c>
      <c r="F149" s="42">
        <v>1.5972222222222221E-3</v>
      </c>
      <c r="G149" s="19">
        <f t="shared" si="13"/>
        <v>1.0555555555555556E-2</v>
      </c>
      <c r="H149" s="2" t="str">
        <f t="shared" si="10"/>
        <v>NE</v>
      </c>
      <c r="I149" s="2" t="str">
        <f t="shared" si="11"/>
        <v>sodo</v>
      </c>
      <c r="J149" s="2" t="str">
        <f t="shared" si="12"/>
        <v>EC Jonathan Klever Caicedo</v>
      </c>
      <c r="K149" s="2" t="str">
        <f t="shared" si="14"/>
        <v>NAD 14</v>
      </c>
    </row>
    <row r="150" spans="1:11" ht="15" customHeight="1" x14ac:dyDescent="0.2">
      <c r="A150" s="2">
        <v>144</v>
      </c>
      <c r="B150" s="2" t="s">
        <v>215</v>
      </c>
      <c r="C150" s="2" t="s">
        <v>16</v>
      </c>
      <c r="D150" s="2" t="s">
        <v>198</v>
      </c>
      <c r="F150" s="42"/>
      <c r="G150" s="19">
        <f t="shared" si="13"/>
        <v>8.9583333333333338E-3</v>
      </c>
      <c r="H150" s="2" t="str">
        <f t="shared" si="10"/>
        <v>NE</v>
      </c>
      <c r="I150" s="2" t="str">
        <f t="shared" si="11"/>
        <v>sodo</v>
      </c>
      <c r="J150" s="2" t="str">
        <f t="shared" si="12"/>
        <v>IT Nicola Bagioli</v>
      </c>
      <c r="K150" s="2">
        <f t="shared" si="14"/>
        <v>0</v>
      </c>
    </row>
    <row r="151" spans="1:11" ht="15" customHeight="1" x14ac:dyDescent="0.2">
      <c r="A151" s="2">
        <v>145</v>
      </c>
      <c r="B151" s="2" t="s">
        <v>216</v>
      </c>
      <c r="C151" s="2" t="s">
        <v>217</v>
      </c>
      <c r="D151" s="2" t="s">
        <v>102</v>
      </c>
      <c r="F151" s="42"/>
      <c r="G151" s="19">
        <f t="shared" si="13"/>
        <v>8.9583333333333338E-3</v>
      </c>
      <c r="H151" s="2" t="str">
        <f t="shared" si="10"/>
        <v>NE</v>
      </c>
      <c r="I151" s="2" t="str">
        <f t="shared" si="11"/>
        <v>sodo</v>
      </c>
      <c r="J151" s="2" t="str">
        <f t="shared" si="12"/>
        <v>IL Guy Niv</v>
      </c>
      <c r="K151" s="2">
        <f t="shared" si="14"/>
        <v>0</v>
      </c>
    </row>
    <row r="152" spans="1:11" ht="15" customHeight="1" x14ac:dyDescent="0.2">
      <c r="A152" s="2">
        <v>146</v>
      </c>
      <c r="B152" s="2" t="s">
        <v>218</v>
      </c>
      <c r="C152" s="2" t="s">
        <v>16</v>
      </c>
      <c r="D152" s="2" t="s">
        <v>198</v>
      </c>
      <c r="F152" s="42">
        <v>1.6087962962962961E-3</v>
      </c>
      <c r="G152" s="19">
        <f t="shared" si="13"/>
        <v>1.0567129629629629E-2</v>
      </c>
      <c r="H152" s="2" t="str">
        <f t="shared" si="10"/>
        <v>NE</v>
      </c>
      <c r="I152" s="2" t="str">
        <f t="shared" si="11"/>
        <v>sodo</v>
      </c>
      <c r="J152" s="2" t="str">
        <f t="shared" si="12"/>
        <v>IT Ivan Santaromita</v>
      </c>
      <c r="K152" s="2" t="str">
        <f t="shared" si="14"/>
        <v>NAD 14</v>
      </c>
    </row>
    <row r="153" spans="1:11" ht="15" customHeight="1" x14ac:dyDescent="0.2">
      <c r="A153" s="2">
        <v>147</v>
      </c>
      <c r="B153" s="2" t="s">
        <v>219</v>
      </c>
      <c r="C153" s="2" t="s">
        <v>71</v>
      </c>
      <c r="D153" s="2" t="s">
        <v>63</v>
      </c>
      <c r="F153" s="42"/>
      <c r="G153" s="19">
        <f t="shared" si="13"/>
        <v>8.9583333333333338E-3</v>
      </c>
      <c r="H153" s="2" t="str">
        <f t="shared" si="10"/>
        <v>NE</v>
      </c>
      <c r="I153" s="2" t="str">
        <f t="shared" si="11"/>
        <v>sodo</v>
      </c>
      <c r="J153" s="2" t="str">
        <f t="shared" si="12"/>
        <v>RU Viacheslav Kuznetsov</v>
      </c>
      <c r="K153" s="2">
        <f t="shared" si="14"/>
        <v>0</v>
      </c>
    </row>
    <row r="154" spans="1:11" ht="15" customHeight="1" x14ac:dyDescent="0.2">
      <c r="A154" s="2">
        <v>148</v>
      </c>
      <c r="B154" s="2" t="s">
        <v>220</v>
      </c>
      <c r="C154" s="2" t="s">
        <v>16</v>
      </c>
      <c r="D154" s="2" t="s">
        <v>102</v>
      </c>
      <c r="F154" s="42"/>
      <c r="G154" s="19">
        <f t="shared" si="13"/>
        <v>8.9583333333333338E-3</v>
      </c>
      <c r="H154" s="2" t="str">
        <f t="shared" si="10"/>
        <v>NE</v>
      </c>
      <c r="I154" s="2" t="str">
        <f t="shared" si="11"/>
        <v>sodo</v>
      </c>
      <c r="J154" s="2" t="str">
        <f t="shared" si="12"/>
        <v>IT Davide Cimolai</v>
      </c>
      <c r="K154" s="2">
        <f t="shared" si="14"/>
        <v>0</v>
      </c>
    </row>
    <row r="155" spans="1:11" ht="15" customHeight="1" x14ac:dyDescent="0.2">
      <c r="A155" s="2">
        <v>149</v>
      </c>
      <c r="B155" s="2" t="s">
        <v>221</v>
      </c>
      <c r="C155" s="2" t="s">
        <v>16</v>
      </c>
      <c r="D155" s="2" t="s">
        <v>144</v>
      </c>
      <c r="F155" s="42">
        <v>1.6319444444444443E-3</v>
      </c>
      <c r="G155" s="19">
        <f t="shared" si="13"/>
        <v>1.0590277777777778E-2</v>
      </c>
      <c r="H155" s="2" t="str">
        <f t="shared" si="10"/>
        <v>NE</v>
      </c>
      <c r="I155" s="2" t="str">
        <f t="shared" si="11"/>
        <v>sodo</v>
      </c>
      <c r="J155" s="2" t="str">
        <f t="shared" si="12"/>
        <v>IT Lorenzo Rota</v>
      </c>
      <c r="K155" s="2" t="str">
        <f t="shared" si="14"/>
        <v>NAD 14</v>
      </c>
    </row>
    <row r="156" spans="1:11" ht="15" customHeight="1" x14ac:dyDescent="0.2">
      <c r="A156" s="2">
        <v>150</v>
      </c>
      <c r="B156" s="2" t="s">
        <v>222</v>
      </c>
      <c r="C156" s="2" t="s">
        <v>35</v>
      </c>
      <c r="D156" s="2" t="s">
        <v>32</v>
      </c>
      <c r="F156" s="42">
        <v>1.6550925925925926E-3</v>
      </c>
      <c r="G156" s="19">
        <f t="shared" si="13"/>
        <v>1.0613425925925925E-2</v>
      </c>
      <c r="H156" s="2" t="str">
        <f t="shared" si="10"/>
        <v>NE</v>
      </c>
      <c r="I156" s="2" t="str">
        <f t="shared" si="11"/>
        <v>sodo</v>
      </c>
      <c r="J156" s="2" t="str">
        <f t="shared" si="12"/>
        <v>ES Markel Irizar</v>
      </c>
      <c r="K156" s="2" t="str">
        <f t="shared" si="14"/>
        <v>NAD 14</v>
      </c>
    </row>
    <row r="157" spans="1:11" ht="15" customHeight="1" x14ac:dyDescent="0.2">
      <c r="A157" s="2">
        <v>151</v>
      </c>
      <c r="B157" s="2" t="s">
        <v>223</v>
      </c>
      <c r="C157" s="2" t="s">
        <v>16</v>
      </c>
      <c r="D157" s="2" t="s">
        <v>106</v>
      </c>
      <c r="F157" s="42"/>
      <c r="G157" s="19">
        <f t="shared" si="13"/>
        <v>8.9583333333333338E-3</v>
      </c>
      <c r="H157" s="2" t="str">
        <f t="shared" si="10"/>
        <v>NE</v>
      </c>
      <c r="I157" s="2" t="str">
        <f t="shared" si="11"/>
        <v>sodo</v>
      </c>
      <c r="J157" s="2" t="str">
        <f t="shared" si="12"/>
        <v>IT Jacopo Guarnieri</v>
      </c>
      <c r="K157" s="2">
        <f t="shared" si="14"/>
        <v>0</v>
      </c>
    </row>
    <row r="158" spans="1:11" ht="15" customHeight="1" x14ac:dyDescent="0.2">
      <c r="A158" s="2">
        <v>152</v>
      </c>
      <c r="B158" s="2" t="s">
        <v>224</v>
      </c>
      <c r="C158" s="2" t="s">
        <v>140</v>
      </c>
      <c r="D158" s="2" t="s">
        <v>80</v>
      </c>
      <c r="F158" s="42">
        <v>1.6666666666666666E-3</v>
      </c>
      <c r="G158" s="19">
        <f t="shared" si="13"/>
        <v>1.0625000000000001E-2</v>
      </c>
      <c r="H158" s="2" t="str">
        <f t="shared" si="10"/>
        <v>NE</v>
      </c>
      <c r="I158" s="2" t="str">
        <f t="shared" si="11"/>
        <v>sodo</v>
      </c>
      <c r="J158" s="2" t="str">
        <f t="shared" si="12"/>
        <v>CH Danilo Wyss</v>
      </c>
      <c r="K158" s="2" t="str">
        <f t="shared" si="14"/>
        <v>NAD 14</v>
      </c>
    </row>
    <row r="159" spans="1:11" ht="15" customHeight="1" x14ac:dyDescent="0.2">
      <c r="A159" s="2">
        <v>153</v>
      </c>
      <c r="B159" s="2" t="s">
        <v>225</v>
      </c>
      <c r="C159" s="2" t="s">
        <v>180</v>
      </c>
      <c r="D159" s="2" t="s">
        <v>63</v>
      </c>
      <c r="F159" s="42"/>
      <c r="G159" s="19">
        <f t="shared" si="13"/>
        <v>8.9583333333333338E-3</v>
      </c>
      <c r="H159" s="2" t="str">
        <f t="shared" si="10"/>
        <v>NE</v>
      </c>
      <c r="I159" s="2" t="str">
        <f t="shared" si="11"/>
        <v>sodo</v>
      </c>
      <c r="J159" s="2" t="str">
        <f t="shared" si="12"/>
        <v>AT Marco Haller</v>
      </c>
      <c r="K159" s="2">
        <f t="shared" si="14"/>
        <v>0</v>
      </c>
    </row>
    <row r="160" spans="1:11" ht="15" customHeight="1" x14ac:dyDescent="0.2">
      <c r="A160" s="2">
        <v>154</v>
      </c>
      <c r="B160" s="2" t="s">
        <v>226</v>
      </c>
      <c r="C160" s="2" t="s">
        <v>94</v>
      </c>
      <c r="D160" s="2" t="s">
        <v>102</v>
      </c>
      <c r="F160" s="42">
        <v>1.6782407407407406E-3</v>
      </c>
      <c r="G160" s="19">
        <f t="shared" si="13"/>
        <v>1.0636574074074074E-2</v>
      </c>
      <c r="H160" s="2" t="str">
        <f t="shared" si="10"/>
        <v>NE</v>
      </c>
      <c r="I160" s="2" t="str">
        <f t="shared" si="11"/>
        <v>sodo</v>
      </c>
      <c r="J160" s="2" t="str">
        <f t="shared" si="12"/>
        <v>IE Conor Dunne</v>
      </c>
      <c r="K160" s="2" t="str">
        <f t="shared" si="14"/>
        <v>NAD 14</v>
      </c>
    </row>
    <row r="161" spans="1:11" ht="15" customHeight="1" x14ac:dyDescent="0.2">
      <c r="A161" s="2">
        <v>155</v>
      </c>
      <c r="B161" s="2" t="s">
        <v>227</v>
      </c>
      <c r="C161" s="2" t="s">
        <v>16</v>
      </c>
      <c r="D161" s="2" t="s">
        <v>144</v>
      </c>
      <c r="F161" s="42">
        <v>1.7129629629629632E-3</v>
      </c>
      <c r="G161" s="19">
        <f t="shared" si="13"/>
        <v>1.0671296296296297E-2</v>
      </c>
      <c r="H161" s="2" t="str">
        <f t="shared" si="10"/>
        <v>NE</v>
      </c>
      <c r="I161" s="2" t="str">
        <f t="shared" si="11"/>
        <v>sodo</v>
      </c>
      <c r="J161" s="2" t="str">
        <f t="shared" si="12"/>
        <v>IT Umberto Orsini</v>
      </c>
      <c r="K161" s="2" t="str">
        <f t="shared" si="14"/>
        <v>NAD 14</v>
      </c>
    </row>
    <row r="162" spans="1:11" ht="15" customHeight="1" x14ac:dyDescent="0.2">
      <c r="A162" s="2">
        <v>156</v>
      </c>
      <c r="B162" s="2" t="s">
        <v>228</v>
      </c>
      <c r="C162" s="2" t="s">
        <v>19</v>
      </c>
      <c r="D162" s="2" t="s">
        <v>51</v>
      </c>
      <c r="F162" s="42"/>
      <c r="G162" s="19">
        <f t="shared" si="13"/>
        <v>8.9583333333333338E-3</v>
      </c>
      <c r="H162" s="2" t="str">
        <f t="shared" si="10"/>
        <v>NE</v>
      </c>
      <c r="I162" s="2" t="str">
        <f t="shared" si="11"/>
        <v>sodo</v>
      </c>
      <c r="J162" s="2" t="str">
        <f t="shared" si="12"/>
        <v>CO Juan Sebastián Molano</v>
      </c>
      <c r="K162" s="2">
        <f t="shared" si="14"/>
        <v>0</v>
      </c>
    </row>
    <row r="163" spans="1:11" ht="15" customHeight="1" x14ac:dyDescent="0.2">
      <c r="A163" s="2">
        <v>157</v>
      </c>
      <c r="B163" s="2" t="s">
        <v>229</v>
      </c>
      <c r="C163" s="2" t="s">
        <v>19</v>
      </c>
      <c r="D163" s="2" t="s">
        <v>98</v>
      </c>
      <c r="F163" s="42"/>
      <c r="G163" s="19">
        <f t="shared" si="13"/>
        <v>8.9583333333333338E-3</v>
      </c>
      <c r="H163" s="2" t="str">
        <f t="shared" si="10"/>
        <v>NE</v>
      </c>
      <c r="I163" s="2" t="str">
        <f t="shared" si="11"/>
        <v>sodo</v>
      </c>
      <c r="J163" s="2" t="str">
        <f t="shared" si="12"/>
        <v>CO Miguel Eduardo Florez</v>
      </c>
      <c r="K163" s="2">
        <f t="shared" si="14"/>
        <v>0</v>
      </c>
    </row>
    <row r="164" spans="1:11" ht="15" customHeight="1" x14ac:dyDescent="0.2">
      <c r="A164" s="2">
        <v>158</v>
      </c>
      <c r="B164" s="2" t="s">
        <v>230</v>
      </c>
      <c r="C164" s="2" t="s">
        <v>16</v>
      </c>
      <c r="D164" s="2" t="s">
        <v>80</v>
      </c>
      <c r="F164" s="42">
        <v>1.7361111111111112E-3</v>
      </c>
      <c r="G164" s="19">
        <f t="shared" si="13"/>
        <v>1.0694444444444446E-2</v>
      </c>
      <c r="H164" s="2" t="str">
        <f t="shared" si="10"/>
        <v>NE</v>
      </c>
      <c r="I164" s="2" t="str">
        <f t="shared" si="11"/>
        <v>sodo</v>
      </c>
      <c r="J164" s="2" t="str">
        <f t="shared" si="12"/>
        <v>IT Giacomo Nizzolo</v>
      </c>
      <c r="K164" s="2" t="str">
        <f t="shared" si="14"/>
        <v>NAD 14</v>
      </c>
    </row>
    <row r="165" spans="1:11" ht="15" customHeight="1" x14ac:dyDescent="0.2">
      <c r="A165" s="2">
        <v>159</v>
      </c>
      <c r="B165" s="2" t="s">
        <v>231</v>
      </c>
      <c r="C165" s="2" t="s">
        <v>30</v>
      </c>
      <c r="D165" s="2" t="s">
        <v>58</v>
      </c>
      <c r="F165" s="42">
        <v>1.7476851851851852E-3</v>
      </c>
      <c r="G165" s="19">
        <f t="shared" si="13"/>
        <v>1.0706018518518519E-2</v>
      </c>
      <c r="H165" s="2" t="str">
        <f t="shared" si="10"/>
        <v>NE</v>
      </c>
      <c r="I165" s="2" t="str">
        <f t="shared" si="11"/>
        <v>sodo</v>
      </c>
      <c r="J165" s="2" t="str">
        <f t="shared" si="12"/>
        <v>BE Tosh Van der Sande</v>
      </c>
      <c r="K165" s="2" t="str">
        <f t="shared" si="14"/>
        <v>NAD 14</v>
      </c>
    </row>
    <row r="166" spans="1:11" ht="15" customHeight="1" x14ac:dyDescent="0.2">
      <c r="A166" s="2">
        <v>160</v>
      </c>
      <c r="B166" s="2" t="s">
        <v>232</v>
      </c>
      <c r="C166" s="2" t="s">
        <v>16</v>
      </c>
      <c r="D166" s="2" t="s">
        <v>144</v>
      </c>
      <c r="F166" s="42">
        <v>1.7592592592592592E-3</v>
      </c>
      <c r="G166" s="19">
        <f t="shared" si="13"/>
        <v>1.0717592592592593E-2</v>
      </c>
      <c r="H166" s="2" t="str">
        <f t="shared" si="10"/>
        <v>NE</v>
      </c>
      <c r="I166" s="2" t="str">
        <f t="shared" si="11"/>
        <v>sodo</v>
      </c>
      <c r="J166" s="2" t="str">
        <f t="shared" si="12"/>
        <v>IT Paolo Simion</v>
      </c>
      <c r="K166" s="2" t="str">
        <f t="shared" si="14"/>
        <v>NAD 14</v>
      </c>
    </row>
    <row r="167" spans="1:11" ht="15" customHeight="1" x14ac:dyDescent="0.2">
      <c r="A167" s="2">
        <v>161</v>
      </c>
      <c r="B167" s="2" t="s">
        <v>233</v>
      </c>
      <c r="C167" s="2" t="s">
        <v>22</v>
      </c>
      <c r="D167" s="2" t="s">
        <v>11</v>
      </c>
      <c r="F167" s="42">
        <v>1.7708333333333332E-3</v>
      </c>
      <c r="G167" s="19">
        <f t="shared" si="13"/>
        <v>1.0729166666666666E-2</v>
      </c>
      <c r="H167" s="2" t="str">
        <f t="shared" si="10"/>
        <v>NE</v>
      </c>
      <c r="I167" s="2" t="str">
        <f t="shared" si="11"/>
        <v>sodo</v>
      </c>
      <c r="J167" s="2" t="str">
        <f t="shared" si="12"/>
        <v>NL Tom Leezer</v>
      </c>
      <c r="K167" s="2" t="str">
        <f t="shared" si="14"/>
        <v>NAD 14</v>
      </c>
    </row>
    <row r="168" spans="1:11" ht="15" customHeight="1" x14ac:dyDescent="0.2">
      <c r="A168" s="2">
        <v>162</v>
      </c>
      <c r="B168" s="2" t="s">
        <v>234</v>
      </c>
      <c r="C168" s="2" t="s">
        <v>162</v>
      </c>
      <c r="D168" s="2" t="s">
        <v>26</v>
      </c>
      <c r="F168" s="42">
        <v>1.7824074074074072E-3</v>
      </c>
      <c r="G168" s="19">
        <f t="shared" si="13"/>
        <v>1.0740740740740742E-2</v>
      </c>
      <c r="H168" s="2" t="str">
        <f t="shared" si="10"/>
        <v>NE</v>
      </c>
      <c r="I168" s="2" t="str">
        <f t="shared" si="11"/>
        <v>sodo</v>
      </c>
      <c r="J168" s="2" t="str">
        <f t="shared" si="12"/>
        <v>DE Rüdiger Selig</v>
      </c>
      <c r="K168" s="2" t="str">
        <f t="shared" si="14"/>
        <v>NAD 14</v>
      </c>
    </row>
    <row r="169" spans="1:11" ht="15" customHeight="1" x14ac:dyDescent="0.2">
      <c r="A169" s="2">
        <v>163</v>
      </c>
      <c r="B169" s="2" t="s">
        <v>235</v>
      </c>
      <c r="C169" s="2" t="s">
        <v>16</v>
      </c>
      <c r="D169" s="2" t="s">
        <v>46</v>
      </c>
      <c r="F169" s="42">
        <v>1.7939814814814817E-3</v>
      </c>
      <c r="G169" s="19">
        <f t="shared" si="13"/>
        <v>1.0752314814814815E-2</v>
      </c>
      <c r="H169" s="2" t="str">
        <f t="shared" si="10"/>
        <v>NE</v>
      </c>
      <c r="I169" s="2" t="str">
        <f t="shared" si="11"/>
        <v>sodo</v>
      </c>
      <c r="J169" s="2" t="str">
        <f t="shared" si="12"/>
        <v>IT Sacha Modolo</v>
      </c>
      <c r="K169" s="2" t="str">
        <f t="shared" si="14"/>
        <v>NAD 14</v>
      </c>
    </row>
    <row r="170" spans="1:11" ht="15" customHeight="1" x14ac:dyDescent="0.2">
      <c r="A170" s="2">
        <v>164</v>
      </c>
      <c r="B170" s="2" t="s">
        <v>236</v>
      </c>
      <c r="C170" s="2" t="s">
        <v>16</v>
      </c>
      <c r="D170" s="2" t="s">
        <v>32</v>
      </c>
      <c r="F170" s="42">
        <v>1.8055555555555557E-3</v>
      </c>
      <c r="G170" s="19">
        <f t="shared" si="13"/>
        <v>1.0763888888888889E-2</v>
      </c>
      <c r="H170" s="2" t="str">
        <f t="shared" si="10"/>
        <v>NE</v>
      </c>
      <c r="I170" s="2" t="str">
        <f t="shared" si="11"/>
        <v>sodo</v>
      </c>
      <c r="J170" s="2" t="str">
        <f t="shared" si="12"/>
        <v>IT Matteo Moschetti</v>
      </c>
      <c r="K170" s="2" t="str">
        <f t="shared" si="14"/>
        <v>NAD 14</v>
      </c>
    </row>
    <row r="171" spans="1:11" ht="15" customHeight="1" x14ac:dyDescent="0.2">
      <c r="A171" s="2">
        <v>165</v>
      </c>
      <c r="B171" s="2" t="s">
        <v>237</v>
      </c>
      <c r="C171" s="2" t="s">
        <v>16</v>
      </c>
      <c r="D171" s="2" t="s">
        <v>144</v>
      </c>
      <c r="F171" s="42">
        <v>1.8518518518518517E-3</v>
      </c>
      <c r="G171" s="19">
        <f t="shared" si="13"/>
        <v>1.0810185185185185E-2</v>
      </c>
      <c r="H171" s="2" t="str">
        <f t="shared" si="10"/>
        <v>NE</v>
      </c>
      <c r="I171" s="2" t="str">
        <f t="shared" si="11"/>
        <v>sodo</v>
      </c>
      <c r="J171" s="2" t="str">
        <f t="shared" si="12"/>
        <v>IT Enrico Barbin</v>
      </c>
      <c r="K171" s="2" t="str">
        <f t="shared" si="14"/>
        <v>NAD 14</v>
      </c>
    </row>
    <row r="172" spans="1:11" ht="15" customHeight="1" x14ac:dyDescent="0.2">
      <c r="A172" s="2">
        <v>166</v>
      </c>
      <c r="B172" s="2" t="s">
        <v>238</v>
      </c>
      <c r="C172" s="2" t="s">
        <v>65</v>
      </c>
      <c r="D172" s="2" t="s">
        <v>80</v>
      </c>
      <c r="F172" s="42">
        <v>1.8865740740740742E-3</v>
      </c>
      <c r="G172" s="19">
        <f t="shared" si="13"/>
        <v>1.0844907407407407E-2</v>
      </c>
      <c r="H172" s="2" t="str">
        <f t="shared" si="10"/>
        <v>NE</v>
      </c>
      <c r="I172" s="2" t="str">
        <f t="shared" si="11"/>
        <v>sodo</v>
      </c>
      <c r="J172" s="2" t="str">
        <f t="shared" si="12"/>
        <v>AU Mark Renshaw</v>
      </c>
      <c r="K172" s="2" t="str">
        <f t="shared" si="14"/>
        <v>NAD 14</v>
      </c>
    </row>
    <row r="173" spans="1:11" ht="15" customHeight="1" x14ac:dyDescent="0.2">
      <c r="A173" s="2">
        <v>167</v>
      </c>
      <c r="B173" s="2" t="s">
        <v>239</v>
      </c>
      <c r="C173" s="2" t="s">
        <v>65</v>
      </c>
      <c r="D173" s="2" t="s">
        <v>58</v>
      </c>
      <c r="F173" s="42"/>
      <c r="G173" s="19">
        <f t="shared" si="13"/>
        <v>8.9583333333333338E-3</v>
      </c>
      <c r="H173" s="2" t="str">
        <f t="shared" si="10"/>
        <v>NE</v>
      </c>
      <c r="I173" s="2" t="str">
        <f t="shared" si="11"/>
        <v>sodo</v>
      </c>
      <c r="J173" s="2" t="str">
        <f t="shared" si="12"/>
        <v>AU Caleb Ewan</v>
      </c>
      <c r="K173" s="2">
        <f t="shared" si="14"/>
        <v>0</v>
      </c>
    </row>
    <row r="174" spans="1:11" ht="15" customHeight="1" x14ac:dyDescent="0.2">
      <c r="A174" s="2">
        <v>168</v>
      </c>
      <c r="B174" s="2" t="s">
        <v>240</v>
      </c>
      <c r="C174" s="2" t="s">
        <v>16</v>
      </c>
      <c r="D174" s="2" t="s">
        <v>198</v>
      </c>
      <c r="F174" s="42">
        <v>1.8981481481481482E-3</v>
      </c>
      <c r="G174" s="19">
        <f t="shared" si="13"/>
        <v>1.0856481481481483E-2</v>
      </c>
      <c r="H174" s="2" t="str">
        <f t="shared" si="10"/>
        <v>NE</v>
      </c>
      <c r="I174" s="2" t="str">
        <f t="shared" si="11"/>
        <v>sodo</v>
      </c>
      <c r="J174" s="2" t="str">
        <f t="shared" si="12"/>
        <v>IT Damiano Cima</v>
      </c>
      <c r="K174" s="2" t="str">
        <f t="shared" si="14"/>
        <v>NAD 14</v>
      </c>
    </row>
    <row r="175" spans="1:11" ht="15" customHeight="1" x14ac:dyDescent="0.2">
      <c r="A175" s="2">
        <v>169</v>
      </c>
      <c r="B175" s="2" t="s">
        <v>241</v>
      </c>
      <c r="C175" s="2" t="s">
        <v>16</v>
      </c>
      <c r="D175" s="2" t="s">
        <v>144</v>
      </c>
      <c r="F175" s="42">
        <v>1.9212962962962962E-3</v>
      </c>
      <c r="G175" s="19">
        <f t="shared" si="13"/>
        <v>1.087962962962963E-2</v>
      </c>
      <c r="H175" s="2" t="str">
        <f t="shared" si="10"/>
        <v>NE</v>
      </c>
      <c r="I175" s="2" t="str">
        <f t="shared" si="11"/>
        <v>sodo</v>
      </c>
      <c r="J175" s="2" t="str">
        <f t="shared" si="12"/>
        <v>IT Manuel Senni</v>
      </c>
      <c r="K175" s="2" t="str">
        <f t="shared" si="14"/>
        <v>NAD 14</v>
      </c>
    </row>
    <row r="176" spans="1:11" ht="15" customHeight="1" x14ac:dyDescent="0.2">
      <c r="A176" s="2">
        <v>170</v>
      </c>
      <c r="B176" s="2" t="s">
        <v>242</v>
      </c>
      <c r="C176" s="2" t="s">
        <v>243</v>
      </c>
      <c r="D176" s="2" t="s">
        <v>198</v>
      </c>
      <c r="F176" s="42">
        <v>1.9328703703703702E-3</v>
      </c>
      <c r="G176" s="19">
        <f t="shared" si="13"/>
        <v>1.0891203703703703E-2</v>
      </c>
      <c r="H176" s="2" t="str">
        <f t="shared" si="10"/>
        <v>NE</v>
      </c>
      <c r="I176" s="2" t="str">
        <f t="shared" si="11"/>
        <v>sodo</v>
      </c>
      <c r="J176" s="2" t="str">
        <f t="shared" si="12"/>
        <v>JP Sho Hatsuyama</v>
      </c>
      <c r="K176" s="2" t="str">
        <f t="shared" si="14"/>
        <v>NAD 14</v>
      </c>
    </row>
    <row r="177" spans="1:11" ht="15" customHeight="1" x14ac:dyDescent="0.2">
      <c r="A177" s="2">
        <v>171</v>
      </c>
      <c r="B177" s="2" t="s">
        <v>244</v>
      </c>
      <c r="C177" s="2" t="s">
        <v>16</v>
      </c>
      <c r="D177" s="2" t="s">
        <v>98</v>
      </c>
      <c r="F177" s="42">
        <v>2.0601851851851853E-3</v>
      </c>
      <c r="G177" s="19">
        <f t="shared" si="13"/>
        <v>1.101851851851852E-2</v>
      </c>
      <c r="H177" s="2" t="str">
        <f t="shared" si="10"/>
        <v>NE</v>
      </c>
      <c r="I177" s="2" t="str">
        <f t="shared" si="11"/>
        <v>sodo</v>
      </c>
      <c r="J177" s="2" t="str">
        <f t="shared" si="12"/>
        <v>IT Manuel Belletti</v>
      </c>
      <c r="K177" s="2" t="str">
        <f t="shared" si="14"/>
        <v>NAD 14</v>
      </c>
    </row>
    <row r="178" spans="1:11" ht="15" customHeight="1" x14ac:dyDescent="0.2">
      <c r="A178" s="2">
        <v>172</v>
      </c>
      <c r="B178" s="2" t="s">
        <v>245</v>
      </c>
      <c r="C178" s="2" t="s">
        <v>162</v>
      </c>
      <c r="D178" s="2" t="s">
        <v>26</v>
      </c>
      <c r="F178" s="42">
        <v>2.1296296296296298E-3</v>
      </c>
      <c r="G178" s="19">
        <f t="shared" si="13"/>
        <v>1.1087962962962963E-2</v>
      </c>
      <c r="H178" s="2" t="str">
        <f t="shared" si="10"/>
        <v>NE</v>
      </c>
      <c r="I178" s="2" t="str">
        <f t="shared" si="11"/>
        <v>sodo</v>
      </c>
      <c r="J178" s="2" t="str">
        <f t="shared" si="12"/>
        <v>DE Michael Schwarzmann</v>
      </c>
      <c r="K178" s="2" t="str">
        <f t="shared" si="14"/>
        <v>NAD 14</v>
      </c>
    </row>
    <row r="179" spans="1:11" ht="15" customHeight="1" x14ac:dyDescent="0.2">
      <c r="A179" s="2">
        <v>173</v>
      </c>
      <c r="B179" s="2" t="s">
        <v>246</v>
      </c>
      <c r="C179" s="2" t="s">
        <v>65</v>
      </c>
      <c r="D179" s="2" t="s">
        <v>32</v>
      </c>
      <c r="F179" s="42">
        <v>2.1759259259259262E-3</v>
      </c>
      <c r="G179" s="19">
        <f t="shared" si="13"/>
        <v>1.113425925925926E-2</v>
      </c>
      <c r="H179" s="2" t="str">
        <f t="shared" si="10"/>
        <v>NE</v>
      </c>
      <c r="I179" s="2" t="str">
        <f t="shared" si="11"/>
        <v>sodo</v>
      </c>
      <c r="J179" s="2" t="str">
        <f t="shared" si="12"/>
        <v>AU Will Clarke</v>
      </c>
      <c r="K179" s="2" t="str">
        <f t="shared" si="14"/>
        <v>NAD 14</v>
      </c>
    </row>
    <row r="180" spans="1:11" ht="15" customHeight="1" x14ac:dyDescent="0.2">
      <c r="A180" s="2">
        <v>174</v>
      </c>
      <c r="B180" s="2" t="s">
        <v>247</v>
      </c>
      <c r="C180" s="2" t="s">
        <v>16</v>
      </c>
      <c r="D180" s="2" t="s">
        <v>37</v>
      </c>
      <c r="F180" s="42">
        <v>2.3495370370370371E-3</v>
      </c>
      <c r="G180" s="19">
        <f t="shared" si="13"/>
        <v>1.1307870370370371E-2</v>
      </c>
      <c r="H180" s="2" t="str">
        <f t="shared" si="10"/>
        <v>NE</v>
      </c>
      <c r="I180" s="2" t="str">
        <f t="shared" si="11"/>
        <v>sodo</v>
      </c>
      <c r="J180" s="2" t="str">
        <f t="shared" si="12"/>
        <v>IT Jakub Mareczko</v>
      </c>
      <c r="K180" s="2" t="str">
        <f t="shared" si="14"/>
        <v>NAD 14</v>
      </c>
    </row>
    <row r="181" spans="1:11" ht="15" customHeight="1" x14ac:dyDescent="0.2">
      <c r="A181" s="2">
        <v>175</v>
      </c>
      <c r="B181" s="2" t="s">
        <v>248</v>
      </c>
      <c r="C181" s="2" t="s">
        <v>83</v>
      </c>
      <c r="D181" s="2" t="s">
        <v>46</v>
      </c>
      <c r="F181" s="42">
        <v>2.4305555555555556E-3</v>
      </c>
      <c r="G181" s="19">
        <f t="shared" si="13"/>
        <v>1.1388888888888889E-2</v>
      </c>
      <c r="H181" s="2" t="str">
        <f t="shared" si="10"/>
        <v>NE</v>
      </c>
      <c r="I181" s="2" t="str">
        <f t="shared" si="11"/>
        <v>sodo</v>
      </c>
      <c r="J181" s="2" t="str">
        <f t="shared" si="12"/>
        <v>DK Matti Breschel</v>
      </c>
      <c r="K181" s="2" t="str">
        <f t="shared" si="14"/>
        <v>NAD 14</v>
      </c>
    </row>
    <row r="182" spans="1:11" ht="15" customHeight="1" x14ac:dyDescent="0.2">
      <c r="A182" s="2" t="s">
        <v>249</v>
      </c>
      <c r="B182" s="2" t="s">
        <v>250</v>
      </c>
      <c r="C182" s="2" t="s">
        <v>243</v>
      </c>
      <c r="D182" s="2" t="s">
        <v>198</v>
      </c>
      <c r="F182" s="42">
        <v>3.1944444444444442E-3</v>
      </c>
      <c r="G182" s="19">
        <f t="shared" si="13"/>
        <v>1.2152777777777778E-2</v>
      </c>
      <c r="H182" s="2" t="str">
        <f t="shared" si="10"/>
        <v>NE</v>
      </c>
      <c r="I182" s="2" t="str">
        <f t="shared" si="11"/>
        <v>sodo</v>
      </c>
      <c r="J182" s="2" t="str">
        <f t="shared" si="12"/>
        <v>JP Hiroki Nishimura</v>
      </c>
      <c r="K182" s="2" t="str">
        <f t="shared" si="14"/>
        <v>NAD 14</v>
      </c>
    </row>
  </sheetData>
  <sheetProtection formatCells="0" formatColumns="0" formatRows="0"/>
  <autoFilter ref="B6:D7"/>
  <mergeCells count="5">
    <mergeCell ref="A4:J4"/>
    <mergeCell ref="A5:J5"/>
    <mergeCell ref="L29:L30"/>
    <mergeCell ref="Q16:T17"/>
    <mergeCell ref="O7:V8"/>
  </mergeCells>
  <pageMargins left="0.75" right="0.75" top="1" bottom="1" header="0" footer="0"/>
  <pageSetup paperSize="9" scale="41" fitToHeight="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nalogo pripravila I. Kragelj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kolokvij excel</dc:title>
  <dc:subject/>
  <dc:creator>Ingrid Kragelj, mag.</dc:creator>
  <cp:keywords/>
  <dc:description/>
  <cp:lastModifiedBy>klemen krebelj</cp:lastModifiedBy>
  <cp:revision/>
  <dcterms:created xsi:type="dcterms:W3CDTF">2010-03-24T10:23:02Z</dcterms:created>
  <dcterms:modified xsi:type="dcterms:W3CDTF">2022-04-06T18:54:44Z</dcterms:modified>
  <cp:category/>
  <cp:contentStatus/>
</cp:coreProperties>
</file>