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 activeTab="1"/>
  </bookViews>
  <sheets>
    <sheet name="List1" sheetId="1" r:id="rId1"/>
    <sheet name="List2" sheetId="2" r:id="rId2"/>
    <sheet name="List3" sheetId="3" r:id="rId3"/>
  </sheets>
  <definedNames>
    <definedName name="X261658128" localSheetId="1">List2!$B$1</definedName>
  </definedNames>
  <calcPr calcId="145621"/>
</workbook>
</file>

<file path=xl/calcChain.xml><?xml version="1.0" encoding="utf-8"?>
<calcChain xmlns="http://schemas.openxmlformats.org/spreadsheetml/2006/main">
  <c r="D52" i="2" l="1"/>
  <c r="D58" i="2" s="1"/>
  <c r="E52" i="2"/>
  <c r="E57" i="2" s="1"/>
  <c r="F52" i="2"/>
  <c r="G52" i="2"/>
  <c r="H52" i="2"/>
  <c r="H58" i="2" s="1"/>
  <c r="D53" i="2"/>
  <c r="E53" i="2"/>
  <c r="F53" i="2"/>
  <c r="G53" i="2"/>
  <c r="H53" i="2"/>
  <c r="D54" i="2"/>
  <c r="E54" i="2"/>
  <c r="F54" i="2"/>
  <c r="G54" i="2"/>
  <c r="H54" i="2"/>
  <c r="D55" i="2"/>
  <c r="E55" i="2"/>
  <c r="F55" i="2"/>
  <c r="G55" i="2"/>
  <c r="H55" i="2"/>
  <c r="D56" i="2"/>
  <c r="E56" i="2"/>
  <c r="F56" i="2"/>
  <c r="G56" i="2"/>
  <c r="H56" i="2"/>
  <c r="D57" i="2"/>
  <c r="F57" i="2"/>
  <c r="G57" i="2"/>
  <c r="H57" i="2"/>
  <c r="F58" i="2"/>
  <c r="G58" i="2"/>
  <c r="C53" i="2"/>
  <c r="C54" i="2"/>
  <c r="C55" i="2"/>
  <c r="C56" i="2"/>
  <c r="C57" i="2"/>
  <c r="C58" i="2"/>
  <c r="C52" i="2"/>
  <c r="P13" i="2"/>
  <c r="Q23" i="2"/>
  <c r="U15" i="1"/>
  <c r="U11" i="1"/>
  <c r="H4" i="1"/>
  <c r="G4" i="1"/>
  <c r="F3" i="1"/>
  <c r="H7" i="1"/>
  <c r="G7" i="1"/>
  <c r="G6" i="1"/>
  <c r="D7" i="1"/>
  <c r="C3" i="1"/>
  <c r="J5" i="1"/>
  <c r="J6" i="1"/>
  <c r="J7" i="1"/>
  <c r="J8" i="1"/>
  <c r="J9" i="1"/>
  <c r="J4" i="1"/>
  <c r="I5" i="1"/>
  <c r="I6" i="1"/>
  <c r="I7" i="1"/>
  <c r="I8" i="1"/>
  <c r="I9" i="1"/>
  <c r="I4" i="1"/>
  <c r="H5" i="1"/>
  <c r="H6" i="1"/>
  <c r="H8" i="1"/>
  <c r="H9" i="1"/>
  <c r="G5" i="1"/>
  <c r="G8" i="1"/>
  <c r="G9" i="1"/>
  <c r="F4" i="1"/>
  <c r="F5" i="1"/>
  <c r="F6" i="1"/>
  <c r="F7" i="1"/>
  <c r="F8" i="1"/>
  <c r="F9" i="1"/>
  <c r="E4" i="1"/>
  <c r="E5" i="1"/>
  <c r="E6" i="1"/>
  <c r="E7" i="1"/>
  <c r="E8" i="1"/>
  <c r="E9" i="1"/>
  <c r="E3" i="1"/>
  <c r="D4" i="1"/>
  <c r="D5" i="1"/>
  <c r="D6" i="1"/>
  <c r="D8" i="1"/>
  <c r="D9" i="1"/>
  <c r="D3" i="1"/>
  <c r="C12" i="1"/>
  <c r="B11" i="1"/>
  <c r="B12" i="1"/>
  <c r="C4" i="1"/>
  <c r="C5" i="1"/>
  <c r="C6" i="1"/>
  <c r="C7" i="1"/>
  <c r="C8" i="1"/>
  <c r="C9" i="1"/>
  <c r="B10" i="1"/>
  <c r="E58" i="2" l="1"/>
</calcChain>
</file>

<file path=xl/sharedStrings.xml><?xml version="1.0" encoding="utf-8"?>
<sst xmlns="http://schemas.openxmlformats.org/spreadsheetml/2006/main" count="63" uniqueCount="42">
  <si>
    <t>HOTEL</t>
  </si>
  <si>
    <t>Dnevi</t>
  </si>
  <si>
    <t>število gostov</t>
  </si>
  <si>
    <t>Zasedenost</t>
  </si>
  <si>
    <t>struktur</t>
  </si>
  <si>
    <t>I/nedelja</t>
  </si>
  <si>
    <t>i/povpr.</t>
  </si>
  <si>
    <t>V</t>
  </si>
  <si>
    <t>Kj</t>
  </si>
  <si>
    <t>Dj</t>
  </si>
  <si>
    <t>Sj</t>
  </si>
  <si>
    <t>Pon</t>
  </si>
  <si>
    <t>tor</t>
  </si>
  <si>
    <t>sre</t>
  </si>
  <si>
    <t>cet</t>
  </si>
  <si>
    <t>pet</t>
  </si>
  <si>
    <t>sob</t>
  </si>
  <si>
    <t>ned</t>
  </si>
  <si>
    <t>skupaj</t>
  </si>
  <si>
    <t>m</t>
  </si>
  <si>
    <t>povp.Zas</t>
  </si>
  <si>
    <t>me</t>
  </si>
  <si>
    <t>mo</t>
  </si>
  <si>
    <t>M</t>
  </si>
  <si>
    <r>
      <t>25.2 Prihodi in prenočitve turistov</t>
    </r>
    <r>
      <rPr>
        <b/>
        <vertAlign val="superscript"/>
        <sz val="10"/>
        <rFont val="Arial"/>
        <family val="2"/>
        <charset val="238"/>
      </rPr>
      <t>1)2)</t>
    </r>
  </si>
  <si>
    <r>
      <t>       Tourist arrivals and overnight stays</t>
    </r>
    <r>
      <rPr>
        <i/>
        <vertAlign val="superscript"/>
        <sz val="10"/>
        <rFont val="Arial"/>
        <family val="2"/>
        <charset val="238"/>
      </rPr>
      <t>1)2)</t>
    </r>
  </si>
  <si>
    <t>Prihodi turistov</t>
  </si>
  <si>
    <t>Prenočitve</t>
  </si>
  <si>
    <t>domačih</t>
  </si>
  <si>
    <t>tujih</t>
  </si>
  <si>
    <t>leto</t>
  </si>
  <si>
    <t>št.</t>
  </si>
  <si>
    <t>rang me</t>
  </si>
  <si>
    <t>min</t>
  </si>
  <si>
    <t>max</t>
  </si>
  <si>
    <t>Me</t>
  </si>
  <si>
    <t>Mo</t>
  </si>
  <si>
    <t>Geo</t>
  </si>
  <si>
    <t>Harm</t>
  </si>
  <si>
    <t>var razm</t>
  </si>
  <si>
    <t>l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</si>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</sst>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8" formatCode="0.000"/>
    <numFmt numFmtId="169" formatCode="0.0"/>
    <numFmt numFmtId="170" formatCode="0.0%"/>
    <numFmt numFmtId="178" formatCode="_-* #,##0.0\ _€_-;\-* #,##0.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9" fontId="0" fillId="0" borderId="1" xfId="2" applyFont="1" applyBorder="1"/>
    <xf numFmtId="0" fontId="0" fillId="2" borderId="1" xfId="0" applyFill="1" applyBorder="1"/>
    <xf numFmtId="0" fontId="0" fillId="2" borderId="3" xfId="0" applyFill="1" applyBorder="1"/>
    <xf numFmtId="9" fontId="0" fillId="0" borderId="0" xfId="2" applyFont="1"/>
    <xf numFmtId="168" fontId="0" fillId="0" borderId="1" xfId="0" applyNumberFormat="1" applyBorder="1"/>
    <xf numFmtId="169" fontId="0" fillId="0" borderId="1" xfId="0" applyNumberFormat="1" applyBorder="1"/>
    <xf numFmtId="1" fontId="0" fillId="0" borderId="1" xfId="0" applyNumberFormat="1" applyBorder="1"/>
    <xf numFmtId="170" fontId="0" fillId="0" borderId="1" xfId="2" applyNumberFormat="1" applyFont="1" applyBorder="1"/>
    <xf numFmtId="0" fontId="0" fillId="2" borderId="0" xfId="0" applyFill="1" applyBorder="1"/>
    <xf numFmtId="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4" fillId="0" borderId="6" xfId="1" applyFont="1" applyBorder="1" applyAlignment="1">
      <alignment horizontal="right" vertical="top" wrapText="1"/>
    </xf>
    <xf numFmtId="43" fontId="4" fillId="3" borderId="6" xfId="1" applyFont="1" applyFill="1" applyBorder="1" applyAlignment="1">
      <alignment horizontal="right" vertical="top" wrapText="1"/>
    </xf>
    <xf numFmtId="43" fontId="4" fillId="0" borderId="5" xfId="1" applyFont="1" applyBorder="1" applyAlignment="1">
      <alignment horizontal="right" vertical="top" wrapText="1"/>
    </xf>
    <xf numFmtId="43" fontId="4" fillId="3" borderId="5" xfId="1" applyFont="1" applyFill="1" applyBorder="1" applyAlignment="1">
      <alignment horizontal="right" vertical="top" wrapText="1"/>
    </xf>
    <xf numFmtId="43" fontId="4" fillId="0" borderId="2" xfId="1" applyFont="1" applyBorder="1" applyAlignment="1">
      <alignment horizontal="right" vertical="top" wrapText="1"/>
    </xf>
    <xf numFmtId="43" fontId="4" fillId="3" borderId="9" xfId="1" applyFont="1" applyFill="1" applyBorder="1" applyAlignment="1">
      <alignment horizontal="right" wrapText="1"/>
    </xf>
    <xf numFmtId="43" fontId="4" fillId="0" borderId="9" xfId="1" applyFont="1" applyBorder="1" applyAlignment="1">
      <alignment horizontal="right" wrapText="1"/>
    </xf>
    <xf numFmtId="43" fontId="4" fillId="0" borderId="9" xfId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 indent="3"/>
    </xf>
    <xf numFmtId="0" fontId="4" fillId="0" borderId="4" xfId="0" applyFont="1" applyBorder="1" applyAlignment="1">
      <alignment horizontal="left" vertical="top" wrapText="1" indent="3"/>
    </xf>
    <xf numFmtId="0" fontId="4" fillId="0" borderId="1" xfId="0" applyFont="1" applyBorder="1" applyAlignment="1">
      <alignment horizontal="left" vertical="top" wrapText="1" indent="3"/>
    </xf>
    <xf numFmtId="0" fontId="4" fillId="0" borderId="8" xfId="0" applyFont="1" applyBorder="1" applyAlignment="1">
      <alignment horizontal="left" wrapText="1" indent="3"/>
    </xf>
    <xf numFmtId="0" fontId="4" fillId="0" borderId="8" xfId="0" applyFont="1" applyBorder="1" applyAlignment="1">
      <alignment horizontal="left" vertical="center" indent="3"/>
    </xf>
    <xf numFmtId="0" fontId="4" fillId="0" borderId="8" xfId="0" applyFont="1" applyBorder="1" applyAlignment="1">
      <alignment horizontal="left" indent="3"/>
    </xf>
    <xf numFmtId="0" fontId="7" fillId="0" borderId="8" xfId="0" applyFont="1" applyBorder="1" applyAlignment="1">
      <alignment horizontal="left" indent="3"/>
    </xf>
    <xf numFmtId="0" fontId="4" fillId="2" borderId="5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left" vertical="center" indent="3"/>
    </xf>
    <xf numFmtId="0" fontId="4" fillId="0" borderId="8" xfId="0" applyFont="1" applyBorder="1" applyAlignment="1">
      <alignment horizontal="left" vertical="top" wrapText="1" indent="3"/>
    </xf>
    <xf numFmtId="0" fontId="4" fillId="0" borderId="7" xfId="0" applyFont="1" applyBorder="1" applyAlignment="1">
      <alignment horizontal="left" indent="3"/>
    </xf>
    <xf numFmtId="0" fontId="7" fillId="0" borderId="7" xfId="0" applyFont="1" applyBorder="1" applyAlignment="1">
      <alignment horizontal="left" indent="3"/>
    </xf>
    <xf numFmtId="0" fontId="4" fillId="0" borderId="7" xfId="0" applyFont="1" applyBorder="1" applyAlignment="1">
      <alignment horizontal="left" wrapText="1" indent="3"/>
    </xf>
    <xf numFmtId="43" fontId="4" fillId="0" borderId="6" xfId="1" applyFont="1" applyBorder="1" applyAlignment="1">
      <alignment horizontal="right" wrapText="1"/>
    </xf>
    <xf numFmtId="43" fontId="4" fillId="3" borderId="6" xfId="1" applyFont="1" applyFill="1" applyBorder="1" applyAlignment="1">
      <alignment horizontal="right" wrapText="1"/>
    </xf>
    <xf numFmtId="0" fontId="0" fillId="2" borderId="0" xfId="0" applyFill="1"/>
    <xf numFmtId="0" fontId="4" fillId="2" borderId="1" xfId="0" applyFont="1" applyFill="1" applyBorder="1" applyAlignment="1">
      <alignment horizontal="left" vertical="top" wrapText="1" indent="3"/>
    </xf>
    <xf numFmtId="0" fontId="4" fillId="2" borderId="7" xfId="0" applyFont="1" applyFill="1" applyBorder="1" applyAlignment="1">
      <alignment horizontal="left" vertical="top" wrapText="1" indent="3"/>
    </xf>
    <xf numFmtId="43" fontId="4" fillId="2" borderId="6" xfId="1" applyFont="1" applyFill="1" applyBorder="1" applyAlignment="1">
      <alignment horizontal="right" vertical="top" wrapText="1"/>
    </xf>
    <xf numFmtId="178" fontId="0" fillId="0" borderId="1" xfId="0" applyNumberFormat="1" applyBorder="1"/>
    <xf numFmtId="178" fontId="0" fillId="2" borderId="1" xfId="0" applyNumberFormat="1" applyFill="1" applyBorder="1"/>
  </cellXfs>
  <cellStyles count="3">
    <cellStyle name="Navadno" xfId="0" builtinId="0"/>
    <cellStyle name="Odstotek" xfId="2" builtinId="5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List1!$F$2</c:f>
              <c:strCache>
                <c:ptCount val="1"/>
                <c:pt idx="0">
                  <c:v>i/povpr.</c:v>
                </c:pt>
              </c:strCache>
            </c:strRef>
          </c:tx>
          <c:invertIfNegative val="0"/>
          <c:cat>
            <c:strRef>
              <c:f>List1!$A$3:$A$9</c:f>
              <c:strCache>
                <c:ptCount val="7"/>
                <c:pt idx="0">
                  <c:v>Pon</c:v>
                </c:pt>
                <c:pt idx="1">
                  <c:v>tor</c:v>
                </c:pt>
                <c:pt idx="2">
                  <c:v>sre</c:v>
                </c:pt>
                <c:pt idx="3">
                  <c:v>cet</c:v>
                </c:pt>
                <c:pt idx="4">
                  <c:v>pet</c:v>
                </c:pt>
                <c:pt idx="5">
                  <c:v>sob</c:v>
                </c:pt>
                <c:pt idx="6">
                  <c:v>ned</c:v>
                </c:pt>
              </c:strCache>
            </c:strRef>
          </c:cat>
          <c:val>
            <c:numRef>
              <c:f>List1!$F$3:$F$9</c:f>
              <c:numCache>
                <c:formatCode>0.0</c:formatCode>
                <c:ptCount val="7"/>
                <c:pt idx="0">
                  <c:v>45.161290322580641</c:v>
                </c:pt>
                <c:pt idx="1">
                  <c:v>67.741935483870975</c:v>
                </c:pt>
                <c:pt idx="2">
                  <c:v>79.032258064516128</c:v>
                </c:pt>
                <c:pt idx="3">
                  <c:v>67.741935483870975</c:v>
                </c:pt>
                <c:pt idx="4">
                  <c:v>135.48387096774195</c:v>
                </c:pt>
                <c:pt idx="5">
                  <c:v>180.64516129032256</c:v>
                </c:pt>
                <c:pt idx="6">
                  <c:v>124.19354838709677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80160"/>
        <c:axId val="61186816"/>
      </c:barChart>
      <c:catAx>
        <c:axId val="6118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61186816"/>
        <c:crossesAt val="100"/>
        <c:auto val="1"/>
        <c:lblAlgn val="ctr"/>
        <c:lblOffset val="100"/>
        <c:noMultiLvlLbl val="0"/>
      </c:catAx>
      <c:valAx>
        <c:axId val="611868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1180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List1!$D$2</c:f>
              <c:strCache>
                <c:ptCount val="1"/>
                <c:pt idx="0">
                  <c:v>struktur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List1!$A$3:$A$9</c:f>
              <c:strCache>
                <c:ptCount val="7"/>
                <c:pt idx="0">
                  <c:v>Pon</c:v>
                </c:pt>
                <c:pt idx="1">
                  <c:v>tor</c:v>
                </c:pt>
                <c:pt idx="2">
                  <c:v>sre</c:v>
                </c:pt>
                <c:pt idx="3">
                  <c:v>cet</c:v>
                </c:pt>
                <c:pt idx="4">
                  <c:v>pet</c:v>
                </c:pt>
                <c:pt idx="5">
                  <c:v>sob</c:v>
                </c:pt>
                <c:pt idx="6">
                  <c:v>ned</c:v>
                </c:pt>
              </c:strCache>
            </c:strRef>
          </c:cat>
          <c:val>
            <c:numRef>
              <c:f>List1!$D$3:$D$9</c:f>
              <c:numCache>
                <c:formatCode>0.0%</c:formatCode>
                <c:ptCount val="7"/>
                <c:pt idx="0">
                  <c:v>6.4516129032258063E-2</c:v>
                </c:pt>
                <c:pt idx="1">
                  <c:v>9.6774193548387094E-2</c:v>
                </c:pt>
                <c:pt idx="2">
                  <c:v>0.11290322580645161</c:v>
                </c:pt>
                <c:pt idx="3">
                  <c:v>9.6774193548387094E-2</c:v>
                </c:pt>
                <c:pt idx="4">
                  <c:v>0.19354838709677419</c:v>
                </c:pt>
                <c:pt idx="5">
                  <c:v>0.25806451612903225</c:v>
                </c:pt>
                <c:pt idx="6">
                  <c:v>0.17741935483870969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0"/>
            <c:dispEq val="0"/>
          </c:trendline>
          <c:trendline>
            <c:trendlineType val="linear"/>
            <c:forward val="5"/>
            <c:dispRSqr val="0"/>
            <c:dispEq val="0"/>
          </c:trendline>
          <c:cat>
            <c:strRef>
              <c:f>List1!$A$3:$A$9</c:f>
              <c:strCache>
                <c:ptCount val="7"/>
                <c:pt idx="0">
                  <c:v>Pon</c:v>
                </c:pt>
                <c:pt idx="1">
                  <c:v>tor</c:v>
                </c:pt>
                <c:pt idx="2">
                  <c:v>sre</c:v>
                </c:pt>
                <c:pt idx="3">
                  <c:v>cet</c:v>
                </c:pt>
                <c:pt idx="4">
                  <c:v>pet</c:v>
                </c:pt>
                <c:pt idx="5">
                  <c:v>sob</c:v>
                </c:pt>
                <c:pt idx="6">
                  <c:v>ned</c:v>
                </c:pt>
              </c:strCache>
            </c:strRef>
          </c:cat>
          <c:val>
            <c:numRef>
              <c:f>List1!$B$3:$B$9</c:f>
              <c:numCache>
                <c:formatCode>General</c:formatCode>
                <c:ptCount val="7"/>
                <c:pt idx="0">
                  <c:v>40</c:v>
                </c:pt>
                <c:pt idx="1">
                  <c:v>60</c:v>
                </c:pt>
                <c:pt idx="2">
                  <c:v>70</c:v>
                </c:pt>
                <c:pt idx="3">
                  <c:v>60</c:v>
                </c:pt>
                <c:pt idx="4">
                  <c:v>120</c:v>
                </c:pt>
                <c:pt idx="5">
                  <c:v>160</c:v>
                </c:pt>
                <c:pt idx="6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36672"/>
        <c:axId val="109038208"/>
      </c:lineChart>
      <c:catAx>
        <c:axId val="10903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038208"/>
        <c:crosses val="autoZero"/>
        <c:auto val="1"/>
        <c:lblAlgn val="ctr"/>
        <c:lblOffset val="100"/>
        <c:noMultiLvlLbl val="0"/>
      </c:catAx>
      <c:valAx>
        <c:axId val="10903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03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število gostov</c:v>
                </c:pt>
              </c:strCache>
            </c:strRef>
          </c:tx>
          <c:marker>
            <c:symbol val="none"/>
          </c:marker>
          <c:cat>
            <c:strRef>
              <c:f>List1!$A$3:$A$9</c:f>
              <c:strCache>
                <c:ptCount val="7"/>
                <c:pt idx="0">
                  <c:v>Pon</c:v>
                </c:pt>
                <c:pt idx="1">
                  <c:v>tor</c:v>
                </c:pt>
                <c:pt idx="2">
                  <c:v>sre</c:v>
                </c:pt>
                <c:pt idx="3">
                  <c:v>cet</c:v>
                </c:pt>
                <c:pt idx="4">
                  <c:v>pet</c:v>
                </c:pt>
                <c:pt idx="5">
                  <c:v>sob</c:v>
                </c:pt>
                <c:pt idx="6">
                  <c:v>ned</c:v>
                </c:pt>
              </c:strCache>
            </c:strRef>
          </c:cat>
          <c:val>
            <c:numRef>
              <c:f>List1!$B$3:$B$9</c:f>
              <c:numCache>
                <c:formatCode>General</c:formatCode>
                <c:ptCount val="7"/>
                <c:pt idx="0">
                  <c:v>40</c:v>
                </c:pt>
                <c:pt idx="1">
                  <c:v>60</c:v>
                </c:pt>
                <c:pt idx="2">
                  <c:v>70</c:v>
                </c:pt>
                <c:pt idx="3">
                  <c:v>60</c:v>
                </c:pt>
                <c:pt idx="4">
                  <c:v>120</c:v>
                </c:pt>
                <c:pt idx="5">
                  <c:v>160</c:v>
                </c:pt>
                <c:pt idx="6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53568"/>
        <c:axId val="108229760"/>
      </c:radarChart>
      <c:catAx>
        <c:axId val="1082535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8229760"/>
        <c:crosses val="autoZero"/>
        <c:auto val="1"/>
        <c:lblAlgn val="ctr"/>
        <c:lblOffset val="100"/>
        <c:noMultiLvlLbl val="0"/>
      </c:catAx>
      <c:valAx>
        <c:axId val="10822976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8253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04488104349718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0713163566329E-2"/>
          <c:y val="0.19432888597258677"/>
          <c:w val="0.84843269827085199"/>
          <c:h val="0.689691236512102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List1!$U$3</c:f>
              <c:strCache>
                <c:ptCount val="1"/>
                <c:pt idx="0">
                  <c:v>število gostov</c:v>
                </c:pt>
              </c:strCache>
            </c:strRef>
          </c:tx>
          <c:invertIfNegative val="0"/>
          <c:cat>
            <c:strRef>
              <c:f>List1!$T$4:$T$10</c:f>
              <c:strCache>
                <c:ptCount val="7"/>
                <c:pt idx="0">
                  <c:v>sob</c:v>
                </c:pt>
                <c:pt idx="1">
                  <c:v>pet</c:v>
                </c:pt>
                <c:pt idx="2">
                  <c:v>ned</c:v>
                </c:pt>
                <c:pt idx="3">
                  <c:v>sre</c:v>
                </c:pt>
                <c:pt idx="4">
                  <c:v>tor</c:v>
                </c:pt>
                <c:pt idx="5">
                  <c:v>cet</c:v>
                </c:pt>
                <c:pt idx="6">
                  <c:v>Pon</c:v>
                </c:pt>
              </c:strCache>
            </c:strRef>
          </c:cat>
          <c:val>
            <c:numRef>
              <c:f>List1!$U$4:$U$10</c:f>
              <c:numCache>
                <c:formatCode>General</c:formatCode>
                <c:ptCount val="7"/>
                <c:pt idx="0">
                  <c:v>160</c:v>
                </c:pt>
                <c:pt idx="1">
                  <c:v>120</c:v>
                </c:pt>
                <c:pt idx="2">
                  <c:v>110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52832"/>
        <c:axId val="132954368"/>
      </c:barChart>
      <c:catAx>
        <c:axId val="132952832"/>
        <c:scaling>
          <c:orientation val="maxMin"/>
        </c:scaling>
        <c:delete val="0"/>
        <c:axPos val="l"/>
        <c:majorTickMark val="out"/>
        <c:minorTickMark val="none"/>
        <c:tickLblPos val="nextTo"/>
        <c:crossAx val="132954368"/>
        <c:crosses val="autoZero"/>
        <c:auto val="1"/>
        <c:lblAlgn val="ctr"/>
        <c:lblOffset val="100"/>
        <c:noMultiLvlLbl val="0"/>
      </c:catAx>
      <c:valAx>
        <c:axId val="132954368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3295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179894</xdr:colOff>
      <xdr:row>0</xdr:row>
      <xdr:rowOff>150239</xdr:rowOff>
    </xdr:from>
    <xdr:to>
      <xdr:col>17</xdr:col>
      <xdr:colOff>484695</xdr:colOff>
      <xdr:row>15</xdr:row>
      <xdr:rowOff>35939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514389</xdr:colOff>
      <xdr:row>15</xdr:row>
      <xdr:rowOff>164087</xdr:rowOff>
    </xdr:from>
    <xdr:to>
      <xdr:col>16</xdr:col>
      <xdr:colOff>211911</xdr:colOff>
      <xdr:row>30</xdr:row>
      <xdr:rowOff>49787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54429</xdr:colOff>
      <xdr:row>12</xdr:row>
      <xdr:rowOff>89807</xdr:rowOff>
    </xdr:from>
    <xdr:to>
      <xdr:col>7</xdr:col>
      <xdr:colOff>452759</xdr:colOff>
      <xdr:row>27</xdr:row>
      <xdr:rowOff>4082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290512</xdr:colOff>
      <xdr:row>27</xdr:row>
      <xdr:rowOff>122465</xdr:rowOff>
    </xdr:from>
    <xdr:to>
      <xdr:col>6</xdr:col>
      <xdr:colOff>529997</xdr:colOff>
      <xdr:row>42</xdr:row>
      <xdr:rowOff>8165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154305</xdr:colOff>
      <xdr:row>31</xdr:row>
      <xdr:rowOff>85861</xdr:rowOff>
    </xdr:from>
    <xdr:to>
      <xdr:col>19</xdr:col>
      <xdr:colOff>479799</xdr:colOff>
      <xdr:row>45</xdr:row>
      <xdr:rowOff>162061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="70" zoomScaleNormal="70" workbookViewId="0">
      <selection activeCell="N44" sqref="N44"/>
    </sheetView>
  </sheetViews>
  <sheetFormatPr defaultRowHeight="15" x14ac:dyDescent="0.25"/>
  <cols>
    <col min="2" max="2" width="13.85546875" customWidth="1"/>
    <col min="3" max="3" width="14.7109375" customWidth="1"/>
    <col min="21" max="21" width="9.7109375" bestFit="1" customWidth="1"/>
  </cols>
  <sheetData>
    <row r="1" spans="1:21" x14ac:dyDescent="0.25">
      <c r="A1" t="s">
        <v>0</v>
      </c>
      <c r="B1">
        <v>190</v>
      </c>
    </row>
    <row r="2" spans="1:2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21" x14ac:dyDescent="0.25">
      <c r="A3" s="3" t="s">
        <v>11</v>
      </c>
      <c r="B3" s="1">
        <v>40</v>
      </c>
      <c r="C3" s="2">
        <f>B3/$B$1</f>
        <v>0.21052631578947367</v>
      </c>
      <c r="D3" s="9">
        <f>B3/$B$10</f>
        <v>6.4516129032258063E-2</v>
      </c>
      <c r="E3" s="7">
        <f>(B3/$B$9)*100</f>
        <v>36.363636363636367</v>
      </c>
      <c r="F3" s="7">
        <f>(B3/$B$11)*100</f>
        <v>45.161290322580641</v>
      </c>
      <c r="G3" s="1"/>
      <c r="H3" s="1"/>
      <c r="I3" s="1"/>
      <c r="J3" s="1"/>
      <c r="T3" s="3" t="s">
        <v>1</v>
      </c>
      <c r="U3" s="3" t="s">
        <v>2</v>
      </c>
    </row>
    <row r="4" spans="1:21" x14ac:dyDescent="0.25">
      <c r="A4" s="3" t="s">
        <v>12</v>
      </c>
      <c r="B4" s="1">
        <v>60</v>
      </c>
      <c r="C4" s="2">
        <f t="shared" ref="C4:C9" si="0">B4/$B$1</f>
        <v>0.31578947368421051</v>
      </c>
      <c r="D4" s="9">
        <f t="shared" ref="D4:D9" si="1">B4/$B$10</f>
        <v>9.6774193548387094E-2</v>
      </c>
      <c r="E4" s="7">
        <f t="shared" ref="E4:E9" si="2">(B4/$B$9)*100</f>
        <v>54.54545454545454</v>
      </c>
      <c r="F4" s="7">
        <f t="shared" ref="F4:F9" si="3">(B4/$B$11)*100</f>
        <v>67.741935483870975</v>
      </c>
      <c r="G4" s="6">
        <f>(B4/B3)*100</f>
        <v>150</v>
      </c>
      <c r="H4" s="7">
        <f>B4/B3</f>
        <v>1.5</v>
      </c>
      <c r="I4" s="1">
        <f>B4-B3</f>
        <v>20</v>
      </c>
      <c r="J4" s="2">
        <f>I4/B3</f>
        <v>0.5</v>
      </c>
      <c r="S4">
        <v>1</v>
      </c>
      <c r="T4" s="3" t="s">
        <v>16</v>
      </c>
      <c r="U4" s="1">
        <v>160</v>
      </c>
    </row>
    <row r="5" spans="1:21" x14ac:dyDescent="0.25">
      <c r="A5" s="3" t="s">
        <v>13</v>
      </c>
      <c r="B5" s="1">
        <v>70</v>
      </c>
      <c r="C5" s="2">
        <f t="shared" si="0"/>
        <v>0.36842105263157893</v>
      </c>
      <c r="D5" s="9">
        <f t="shared" si="1"/>
        <v>0.11290322580645161</v>
      </c>
      <c r="E5" s="7">
        <f t="shared" si="2"/>
        <v>63.636363636363633</v>
      </c>
      <c r="F5" s="7">
        <f t="shared" si="3"/>
        <v>79.032258064516128</v>
      </c>
      <c r="G5" s="6">
        <f t="shared" ref="G5:G9" si="4">(B5/B4)*100</f>
        <v>116.66666666666667</v>
      </c>
      <c r="H5" s="7">
        <f t="shared" ref="H5:H9" si="5">B5/B4</f>
        <v>1.1666666666666667</v>
      </c>
      <c r="I5" s="1">
        <f t="shared" ref="I5:I9" si="6">B5-B4</f>
        <v>10</v>
      </c>
      <c r="J5" s="2">
        <f t="shared" ref="J5:J9" si="7">I5/B4</f>
        <v>0.16666666666666666</v>
      </c>
      <c r="S5">
        <v>2</v>
      </c>
      <c r="T5" s="3" t="s">
        <v>15</v>
      </c>
      <c r="U5" s="1">
        <v>120</v>
      </c>
    </row>
    <row r="6" spans="1:21" x14ac:dyDescent="0.25">
      <c r="A6" s="3" t="s">
        <v>14</v>
      </c>
      <c r="B6" s="1">
        <v>60</v>
      </c>
      <c r="C6" s="2">
        <f t="shared" si="0"/>
        <v>0.31578947368421051</v>
      </c>
      <c r="D6" s="9">
        <f t="shared" si="1"/>
        <v>9.6774193548387094E-2</v>
      </c>
      <c r="E6" s="7">
        <f t="shared" si="2"/>
        <v>54.54545454545454</v>
      </c>
      <c r="F6" s="7">
        <f t="shared" si="3"/>
        <v>67.741935483870975</v>
      </c>
      <c r="G6" s="6">
        <f>(B6/B5)*100</f>
        <v>85.714285714285708</v>
      </c>
      <c r="H6" s="7">
        <f t="shared" si="5"/>
        <v>0.8571428571428571</v>
      </c>
      <c r="I6" s="1">
        <f t="shared" si="6"/>
        <v>-10</v>
      </c>
      <c r="J6" s="2">
        <f t="shared" si="7"/>
        <v>-0.14285714285714285</v>
      </c>
      <c r="S6">
        <v>3</v>
      </c>
      <c r="T6" s="3" t="s">
        <v>17</v>
      </c>
      <c r="U6" s="1">
        <v>110</v>
      </c>
    </row>
    <row r="7" spans="1:21" x14ac:dyDescent="0.25">
      <c r="A7" s="3" t="s">
        <v>15</v>
      </c>
      <c r="B7" s="1">
        <v>120</v>
      </c>
      <c r="C7" s="2">
        <f t="shared" si="0"/>
        <v>0.63157894736842102</v>
      </c>
      <c r="D7" s="9">
        <f>B7/$B$10</f>
        <v>0.19354838709677419</v>
      </c>
      <c r="E7" s="7">
        <f t="shared" si="2"/>
        <v>109.09090909090908</v>
      </c>
      <c r="F7" s="7">
        <f t="shared" si="3"/>
        <v>135.48387096774195</v>
      </c>
      <c r="G7" s="6">
        <f>(B7/B6)*100</f>
        <v>200</v>
      </c>
      <c r="H7" s="7">
        <f>B7/B6</f>
        <v>2</v>
      </c>
      <c r="I7" s="1">
        <f t="shared" si="6"/>
        <v>60</v>
      </c>
      <c r="J7" s="2">
        <f t="shared" si="7"/>
        <v>1</v>
      </c>
      <c r="S7">
        <v>4</v>
      </c>
      <c r="T7" s="3" t="s">
        <v>13</v>
      </c>
      <c r="U7" s="1">
        <v>70</v>
      </c>
    </row>
    <row r="8" spans="1:21" x14ac:dyDescent="0.25">
      <c r="A8" s="3" t="s">
        <v>16</v>
      </c>
      <c r="B8" s="1">
        <v>160</v>
      </c>
      <c r="C8" s="2">
        <f t="shared" si="0"/>
        <v>0.84210526315789469</v>
      </c>
      <c r="D8" s="9">
        <f t="shared" si="1"/>
        <v>0.25806451612903225</v>
      </c>
      <c r="E8" s="7">
        <f t="shared" si="2"/>
        <v>145.45454545454547</v>
      </c>
      <c r="F8" s="7">
        <f t="shared" si="3"/>
        <v>180.64516129032256</v>
      </c>
      <c r="G8" s="6">
        <f t="shared" si="4"/>
        <v>133.33333333333331</v>
      </c>
      <c r="H8" s="7">
        <f t="shared" si="5"/>
        <v>1.3333333333333333</v>
      </c>
      <c r="I8" s="1">
        <f t="shared" si="6"/>
        <v>40</v>
      </c>
      <c r="J8" s="2">
        <f t="shared" si="7"/>
        <v>0.33333333333333331</v>
      </c>
      <c r="S8">
        <v>5</v>
      </c>
      <c r="T8" s="3" t="s">
        <v>12</v>
      </c>
      <c r="U8" s="1">
        <v>60</v>
      </c>
    </row>
    <row r="9" spans="1:21" x14ac:dyDescent="0.25">
      <c r="A9" s="3" t="s">
        <v>17</v>
      </c>
      <c r="B9" s="1">
        <v>110</v>
      </c>
      <c r="C9" s="2">
        <f t="shared" si="0"/>
        <v>0.57894736842105265</v>
      </c>
      <c r="D9" s="9">
        <f t="shared" si="1"/>
        <v>0.17741935483870969</v>
      </c>
      <c r="E9" s="7">
        <f t="shared" si="2"/>
        <v>100</v>
      </c>
      <c r="F9" s="7">
        <f t="shared" si="3"/>
        <v>124.19354838709677</v>
      </c>
      <c r="G9" s="6">
        <f t="shared" si="4"/>
        <v>68.75</v>
      </c>
      <c r="H9" s="7">
        <f t="shared" si="5"/>
        <v>0.6875</v>
      </c>
      <c r="I9" s="1">
        <f t="shared" si="6"/>
        <v>-50</v>
      </c>
      <c r="J9" s="2">
        <f t="shared" si="7"/>
        <v>-0.3125</v>
      </c>
      <c r="S9">
        <v>6</v>
      </c>
      <c r="T9" s="3" t="s">
        <v>14</v>
      </c>
      <c r="U9" s="1">
        <v>60</v>
      </c>
    </row>
    <row r="10" spans="1:21" x14ac:dyDescent="0.25">
      <c r="A10" s="3" t="s">
        <v>18</v>
      </c>
      <c r="B10" s="1">
        <f>SUM(B3:B9)</f>
        <v>620</v>
      </c>
      <c r="S10">
        <v>7</v>
      </c>
      <c r="T10" s="3" t="s">
        <v>11</v>
      </c>
      <c r="U10" s="1">
        <v>40</v>
      </c>
    </row>
    <row r="11" spans="1:21" x14ac:dyDescent="0.25">
      <c r="A11" s="3" t="s">
        <v>19</v>
      </c>
      <c r="B11" s="8">
        <f>B10/7</f>
        <v>88.571428571428569</v>
      </c>
      <c r="U11">
        <f>SUM(U4:U10)</f>
        <v>620</v>
      </c>
    </row>
    <row r="12" spans="1:21" x14ac:dyDescent="0.25">
      <c r="A12" s="4" t="s">
        <v>20</v>
      </c>
      <c r="B12" s="5">
        <f>B10/(B1*7)</f>
        <v>0.46616541353383456</v>
      </c>
      <c r="C12" s="5">
        <f>B11/B1</f>
        <v>0.46616541353383456</v>
      </c>
    </row>
    <row r="13" spans="1:21" x14ac:dyDescent="0.25">
      <c r="T13" s="10" t="s">
        <v>21</v>
      </c>
      <c r="U13">
        <v>70</v>
      </c>
    </row>
    <row r="14" spans="1:21" x14ac:dyDescent="0.25">
      <c r="T14" s="10" t="s">
        <v>22</v>
      </c>
      <c r="U14">
        <v>60</v>
      </c>
    </row>
    <row r="15" spans="1:21" x14ac:dyDescent="0.25">
      <c r="T15" s="10" t="s">
        <v>23</v>
      </c>
      <c r="U15" s="11">
        <f>U11/7</f>
        <v>88.571428571428569</v>
      </c>
    </row>
  </sheetData>
  <sortState ref="T4:U10">
    <sortCondition descending="1" ref="U4:U10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10" zoomScale="70" zoomScaleNormal="70" workbookViewId="0">
      <selection activeCell="H59" sqref="H59"/>
    </sheetView>
  </sheetViews>
  <sheetFormatPr defaultRowHeight="15" x14ac:dyDescent="0.25"/>
  <cols>
    <col min="3" max="3" width="12.140625" bestFit="1" customWidth="1"/>
    <col min="4" max="8" width="11.7109375" bestFit="1" customWidth="1"/>
    <col min="14" max="14" width="13.5703125" customWidth="1"/>
    <col min="16" max="16" width="11.42578125" bestFit="1" customWidth="1"/>
  </cols>
  <sheetData>
    <row r="1" spans="1:16" x14ac:dyDescent="0.25">
      <c r="B1" s="14" t="s">
        <v>24</v>
      </c>
      <c r="C1" s="14"/>
      <c r="D1" s="14"/>
      <c r="E1" s="14"/>
      <c r="F1" s="12"/>
      <c r="G1" s="12"/>
      <c r="H1" s="12"/>
      <c r="I1" s="12"/>
      <c r="J1" s="12"/>
    </row>
    <row r="2" spans="1:16" x14ac:dyDescent="0.25">
      <c r="B2" s="15" t="s">
        <v>25</v>
      </c>
      <c r="C2" s="15"/>
      <c r="D2" s="15"/>
      <c r="E2" s="15"/>
      <c r="F2" s="15"/>
      <c r="G2" s="12"/>
      <c r="H2" s="12"/>
      <c r="I2" s="12"/>
      <c r="J2" s="12"/>
    </row>
    <row r="3" spans="1:16" x14ac:dyDescent="0.25">
      <c r="B3" s="13"/>
      <c r="C3" s="12"/>
      <c r="D3" s="12"/>
      <c r="E3" s="12"/>
      <c r="F3" s="12"/>
      <c r="G3" s="12"/>
      <c r="H3" s="12"/>
      <c r="I3" s="12"/>
      <c r="J3" s="12"/>
    </row>
    <row r="4" spans="1:16" x14ac:dyDescent="0.25">
      <c r="I4" s="12"/>
      <c r="J4" s="12"/>
    </row>
    <row r="5" spans="1:16" x14ac:dyDescent="0.25">
      <c r="I5" s="12"/>
      <c r="J5" s="12"/>
    </row>
    <row r="6" spans="1:16" x14ac:dyDescent="0.25">
      <c r="I6" s="12"/>
      <c r="J6" s="12"/>
    </row>
    <row r="7" spans="1:16" ht="15" customHeight="1" x14ac:dyDescent="0.25">
      <c r="B7" s="26"/>
      <c r="C7" s="32" t="s">
        <v>26</v>
      </c>
      <c r="D7" s="32"/>
      <c r="E7" s="32"/>
      <c r="F7" s="32" t="s">
        <v>27</v>
      </c>
      <c r="G7" s="32"/>
      <c r="H7" s="32"/>
      <c r="I7" s="12"/>
      <c r="J7" s="12"/>
    </row>
    <row r="8" spans="1:16" x14ac:dyDescent="0.25">
      <c r="A8" t="s">
        <v>31</v>
      </c>
      <c r="B8" s="24" t="s">
        <v>30</v>
      </c>
      <c r="C8" s="31" t="s">
        <v>18</v>
      </c>
      <c r="D8" s="31" t="s">
        <v>28</v>
      </c>
      <c r="E8" s="31" t="s">
        <v>29</v>
      </c>
      <c r="F8" s="31" t="s">
        <v>18</v>
      </c>
      <c r="G8" s="31" t="s">
        <v>28</v>
      </c>
      <c r="H8" s="31" t="s">
        <v>29</v>
      </c>
      <c r="I8" s="12"/>
      <c r="J8" s="12"/>
      <c r="L8" t="s">
        <v>31</v>
      </c>
      <c r="M8" s="42" t="s">
        <v>30</v>
      </c>
      <c r="N8" s="33" t="s">
        <v>18</v>
      </c>
    </row>
    <row r="9" spans="1:16" x14ac:dyDescent="0.25">
      <c r="A9">
        <v>1</v>
      </c>
      <c r="B9" s="24">
        <v>1971</v>
      </c>
      <c r="C9" s="16">
        <v>1902</v>
      </c>
      <c r="D9" s="16">
        <v>1022</v>
      </c>
      <c r="E9" s="16">
        <v>880</v>
      </c>
      <c r="F9" s="16">
        <v>5444</v>
      </c>
      <c r="G9" s="16">
        <v>2867</v>
      </c>
      <c r="H9" s="16">
        <v>2577</v>
      </c>
      <c r="I9" s="12"/>
      <c r="J9" s="12"/>
      <c r="L9">
        <v>1</v>
      </c>
      <c r="M9" s="37">
        <v>2011</v>
      </c>
      <c r="N9" s="16">
        <v>3218</v>
      </c>
    </row>
    <row r="10" spans="1:16" x14ac:dyDescent="0.25">
      <c r="A10">
        <v>2</v>
      </c>
      <c r="B10" s="24">
        <v>1972</v>
      </c>
      <c r="C10" s="16">
        <v>1945</v>
      </c>
      <c r="D10" s="16">
        <v>1092</v>
      </c>
      <c r="E10" s="16">
        <v>853</v>
      </c>
      <c r="F10" s="16">
        <v>5629</v>
      </c>
      <c r="G10" s="16">
        <v>3061</v>
      </c>
      <c r="H10" s="16">
        <v>2568</v>
      </c>
      <c r="I10" s="12"/>
      <c r="J10" s="12"/>
      <c r="L10">
        <v>2</v>
      </c>
      <c r="M10" s="36">
        <v>2010</v>
      </c>
      <c r="N10" s="16">
        <v>3006</v>
      </c>
    </row>
    <row r="11" spans="1:16" x14ac:dyDescent="0.25">
      <c r="A11">
        <v>3</v>
      </c>
      <c r="B11" s="24">
        <v>1973</v>
      </c>
      <c r="C11" s="16">
        <v>2037</v>
      </c>
      <c r="D11" s="16">
        <v>1082</v>
      </c>
      <c r="E11" s="16">
        <v>955</v>
      </c>
      <c r="F11" s="16">
        <v>5964</v>
      </c>
      <c r="G11" s="16">
        <v>3054</v>
      </c>
      <c r="H11" s="16">
        <v>2910</v>
      </c>
      <c r="I11" s="12"/>
      <c r="J11" s="12"/>
      <c r="L11">
        <v>3</v>
      </c>
      <c r="M11" s="36">
        <v>2009</v>
      </c>
      <c r="N11" s="16">
        <v>2985</v>
      </c>
    </row>
    <row r="12" spans="1:16" x14ac:dyDescent="0.25">
      <c r="A12">
        <v>4</v>
      </c>
      <c r="B12" s="24">
        <v>1974</v>
      </c>
      <c r="C12" s="16">
        <v>2024</v>
      </c>
      <c r="D12" s="16">
        <v>1211</v>
      </c>
      <c r="E12" s="16">
        <v>813</v>
      </c>
      <c r="F12" s="16">
        <v>6130</v>
      </c>
      <c r="G12" s="16">
        <v>3576</v>
      </c>
      <c r="H12" s="16">
        <v>2554</v>
      </c>
      <c r="I12" s="12"/>
      <c r="J12" s="12"/>
      <c r="L12">
        <v>4</v>
      </c>
      <c r="M12" s="34">
        <v>2008</v>
      </c>
      <c r="N12" s="16">
        <v>3084</v>
      </c>
    </row>
    <row r="13" spans="1:16" x14ac:dyDescent="0.25">
      <c r="A13">
        <v>5</v>
      </c>
      <c r="B13" s="24">
        <v>1975</v>
      </c>
      <c r="C13" s="16">
        <v>2152</v>
      </c>
      <c r="D13" s="16">
        <v>1311</v>
      </c>
      <c r="E13" s="16">
        <v>841</v>
      </c>
      <c r="F13" s="16">
        <v>6444</v>
      </c>
      <c r="G13" s="16">
        <v>3854</v>
      </c>
      <c r="H13" s="16">
        <v>2590</v>
      </c>
      <c r="I13" s="12"/>
      <c r="J13" s="12"/>
      <c r="L13">
        <v>5</v>
      </c>
      <c r="M13" s="38">
        <v>2007</v>
      </c>
      <c r="N13" s="16">
        <v>2681</v>
      </c>
      <c r="P13" s="5">
        <f>(L15-0.5)/L49</f>
        <v>0.15853658536585366</v>
      </c>
    </row>
    <row r="14" spans="1:16" x14ac:dyDescent="0.25">
      <c r="A14">
        <v>6</v>
      </c>
      <c r="B14" s="24">
        <v>1976</v>
      </c>
      <c r="C14" s="16">
        <v>2111</v>
      </c>
      <c r="D14" s="16">
        <v>1326</v>
      </c>
      <c r="E14" s="16">
        <v>785</v>
      </c>
      <c r="F14" s="16">
        <v>6359</v>
      </c>
      <c r="G14" s="16">
        <v>3929</v>
      </c>
      <c r="H14" s="16">
        <v>2430</v>
      </c>
      <c r="I14" s="12"/>
      <c r="J14" s="12"/>
      <c r="L14">
        <v>6</v>
      </c>
      <c r="M14" s="38">
        <v>2006</v>
      </c>
      <c r="N14" s="39">
        <v>2485</v>
      </c>
    </row>
    <row r="15" spans="1:16" x14ac:dyDescent="0.25">
      <c r="A15">
        <v>7</v>
      </c>
      <c r="B15" s="24">
        <v>1977</v>
      </c>
      <c r="C15" s="16">
        <v>2297</v>
      </c>
      <c r="D15" s="16">
        <v>1506</v>
      </c>
      <c r="E15" s="16">
        <v>791</v>
      </c>
      <c r="F15" s="16">
        <v>6741</v>
      </c>
      <c r="G15" s="16">
        <v>4379</v>
      </c>
      <c r="H15" s="16">
        <v>2362</v>
      </c>
      <c r="I15" s="12"/>
      <c r="J15" s="12"/>
      <c r="L15">
        <v>7</v>
      </c>
      <c r="M15" s="38">
        <v>2005</v>
      </c>
      <c r="N15" s="40">
        <v>2395</v>
      </c>
    </row>
    <row r="16" spans="1:16" x14ac:dyDescent="0.25">
      <c r="A16">
        <v>8</v>
      </c>
      <c r="B16" s="24">
        <v>1978</v>
      </c>
      <c r="C16" s="16">
        <v>2509</v>
      </c>
      <c r="D16" s="16">
        <v>1632</v>
      </c>
      <c r="E16" s="16">
        <v>877</v>
      </c>
      <c r="F16" s="16">
        <v>7523</v>
      </c>
      <c r="G16" s="16">
        <v>4836</v>
      </c>
      <c r="H16" s="16">
        <v>2687</v>
      </c>
      <c r="I16" s="12"/>
      <c r="J16" s="12"/>
      <c r="L16">
        <v>8</v>
      </c>
      <c r="M16" s="24">
        <v>2004</v>
      </c>
      <c r="N16" s="16">
        <v>2341</v>
      </c>
    </row>
    <row r="17" spans="1:17" x14ac:dyDescent="0.25">
      <c r="A17">
        <v>9</v>
      </c>
      <c r="B17" s="24">
        <v>1979</v>
      </c>
      <c r="C17" s="16">
        <v>2519</v>
      </c>
      <c r="D17" s="16">
        <v>1705</v>
      </c>
      <c r="E17" s="16">
        <v>814</v>
      </c>
      <c r="F17" s="16">
        <v>8081</v>
      </c>
      <c r="G17" s="16">
        <v>5367</v>
      </c>
      <c r="H17" s="16">
        <v>2714</v>
      </c>
      <c r="I17" s="12"/>
      <c r="J17" s="12"/>
      <c r="L17">
        <v>9</v>
      </c>
      <c r="M17" s="24">
        <v>2003</v>
      </c>
      <c r="N17" s="16">
        <v>2246</v>
      </c>
    </row>
    <row r="18" spans="1:17" x14ac:dyDescent="0.25">
      <c r="A18">
        <v>10</v>
      </c>
      <c r="B18" s="24">
        <v>1980</v>
      </c>
      <c r="C18" s="16">
        <v>2378</v>
      </c>
      <c r="D18" s="16">
        <v>1509</v>
      </c>
      <c r="E18" s="16">
        <v>869</v>
      </c>
      <c r="F18" s="16">
        <v>7771</v>
      </c>
      <c r="G18" s="16">
        <v>4976</v>
      </c>
      <c r="H18" s="16">
        <v>2795</v>
      </c>
      <c r="I18" s="12"/>
      <c r="J18" s="12"/>
      <c r="L18">
        <v>10</v>
      </c>
      <c r="M18" s="24">
        <v>2002</v>
      </c>
      <c r="N18" s="16">
        <v>2162</v>
      </c>
    </row>
    <row r="19" spans="1:17" x14ac:dyDescent="0.25">
      <c r="A19">
        <v>11</v>
      </c>
      <c r="B19" s="24">
        <v>1981</v>
      </c>
      <c r="C19" s="16">
        <v>2419</v>
      </c>
      <c r="D19" s="16">
        <v>1557</v>
      </c>
      <c r="E19" s="16">
        <v>862</v>
      </c>
      <c r="F19" s="16">
        <v>7680</v>
      </c>
      <c r="G19" s="16">
        <v>4731</v>
      </c>
      <c r="H19" s="16">
        <v>2949</v>
      </c>
      <c r="I19" s="12"/>
      <c r="J19" s="12"/>
      <c r="L19">
        <v>11</v>
      </c>
      <c r="M19" s="24">
        <v>2001</v>
      </c>
      <c r="N19" s="16">
        <v>2086</v>
      </c>
    </row>
    <row r="20" spans="1:17" x14ac:dyDescent="0.25">
      <c r="A20">
        <v>12</v>
      </c>
      <c r="B20" s="24">
        <v>1982</v>
      </c>
      <c r="C20" s="16">
        <v>2360</v>
      </c>
      <c r="D20" s="16">
        <v>1590</v>
      </c>
      <c r="E20" s="16">
        <v>770</v>
      </c>
      <c r="F20" s="16">
        <v>7304</v>
      </c>
      <c r="G20" s="16">
        <v>4697</v>
      </c>
      <c r="H20" s="16">
        <v>2607</v>
      </c>
      <c r="I20" s="12"/>
      <c r="J20" s="12"/>
      <c r="L20">
        <v>12</v>
      </c>
      <c r="M20" s="24">
        <v>2000</v>
      </c>
      <c r="N20" s="17">
        <v>1957</v>
      </c>
    </row>
    <row r="21" spans="1:17" x14ac:dyDescent="0.25">
      <c r="A21">
        <v>13</v>
      </c>
      <c r="B21" s="24">
        <v>1983</v>
      </c>
      <c r="C21" s="16">
        <v>2351</v>
      </c>
      <c r="D21" s="16">
        <v>1566</v>
      </c>
      <c r="E21" s="16">
        <v>785</v>
      </c>
      <c r="F21" s="16">
        <v>7426</v>
      </c>
      <c r="G21" s="16">
        <v>4759</v>
      </c>
      <c r="H21" s="16">
        <v>2667</v>
      </c>
      <c r="I21" s="12"/>
      <c r="J21" s="12"/>
      <c r="L21">
        <v>13</v>
      </c>
      <c r="M21" s="24">
        <v>1999</v>
      </c>
      <c r="N21" s="16">
        <v>1750</v>
      </c>
    </row>
    <row r="22" spans="1:17" x14ac:dyDescent="0.25">
      <c r="A22">
        <v>14</v>
      </c>
      <c r="B22" s="24">
        <v>1984</v>
      </c>
      <c r="C22" s="16">
        <v>2575</v>
      </c>
      <c r="D22" s="16">
        <v>1620</v>
      </c>
      <c r="E22" s="16">
        <v>955</v>
      </c>
      <c r="F22" s="16">
        <v>8095</v>
      </c>
      <c r="G22" s="16">
        <v>4856</v>
      </c>
      <c r="H22" s="16">
        <v>3239</v>
      </c>
      <c r="I22" s="12"/>
      <c r="J22" s="12"/>
      <c r="L22">
        <v>14</v>
      </c>
      <c r="M22" s="24">
        <v>1998</v>
      </c>
      <c r="N22" s="16">
        <v>1799</v>
      </c>
    </row>
    <row r="23" spans="1:17" x14ac:dyDescent="0.25">
      <c r="A23">
        <v>15</v>
      </c>
      <c r="B23" s="24">
        <v>1985</v>
      </c>
      <c r="C23" s="16">
        <v>2753</v>
      </c>
      <c r="D23" s="16">
        <v>1697</v>
      </c>
      <c r="E23" s="16">
        <v>1056</v>
      </c>
      <c r="F23" s="16">
        <v>8822</v>
      </c>
      <c r="G23" s="16">
        <v>5093</v>
      </c>
      <c r="H23" s="16">
        <v>3729</v>
      </c>
      <c r="I23" s="12"/>
      <c r="J23" s="12"/>
      <c r="L23">
        <v>15</v>
      </c>
      <c r="M23" s="24">
        <v>1997</v>
      </c>
      <c r="N23" s="16">
        <v>1823</v>
      </c>
      <c r="P23" s="41" t="s">
        <v>32</v>
      </c>
      <c r="Q23">
        <f>(L49+1)/2</f>
        <v>21</v>
      </c>
    </row>
    <row r="24" spans="1:17" x14ac:dyDescent="0.25">
      <c r="A24">
        <v>16</v>
      </c>
      <c r="B24" s="24">
        <v>1986</v>
      </c>
      <c r="C24" s="16">
        <v>2821</v>
      </c>
      <c r="D24" s="16">
        <v>1770</v>
      </c>
      <c r="E24" s="16">
        <v>1051</v>
      </c>
      <c r="F24" s="16">
        <v>9213</v>
      </c>
      <c r="G24" s="16">
        <v>5549</v>
      </c>
      <c r="H24" s="16">
        <v>3664</v>
      </c>
      <c r="I24" s="12"/>
      <c r="J24" s="12"/>
      <c r="L24">
        <v>16</v>
      </c>
      <c r="M24" s="24">
        <v>1996</v>
      </c>
      <c r="N24" s="16">
        <v>1658</v>
      </c>
    </row>
    <row r="25" spans="1:17" x14ac:dyDescent="0.25">
      <c r="A25">
        <v>17</v>
      </c>
      <c r="B25" s="24">
        <v>1987</v>
      </c>
      <c r="C25" s="16">
        <v>2734</v>
      </c>
      <c r="D25" s="16">
        <v>1664</v>
      </c>
      <c r="E25" s="16">
        <v>1070</v>
      </c>
      <c r="F25" s="16">
        <v>9044</v>
      </c>
      <c r="G25" s="16">
        <v>5401</v>
      </c>
      <c r="H25" s="16">
        <v>3643</v>
      </c>
      <c r="I25" s="12"/>
      <c r="J25" s="12"/>
      <c r="L25">
        <v>17</v>
      </c>
      <c r="M25" s="24">
        <v>1995</v>
      </c>
      <c r="N25" s="16">
        <v>1577</v>
      </c>
    </row>
    <row r="26" spans="1:17" x14ac:dyDescent="0.25">
      <c r="A26">
        <v>18</v>
      </c>
      <c r="B26" s="24">
        <v>1988</v>
      </c>
      <c r="C26" s="16">
        <v>2724</v>
      </c>
      <c r="D26" s="16">
        <v>1607</v>
      </c>
      <c r="E26" s="16">
        <v>1117</v>
      </c>
      <c r="F26" s="16">
        <v>8808</v>
      </c>
      <c r="G26" s="16">
        <v>4934</v>
      </c>
      <c r="H26" s="16">
        <v>3874</v>
      </c>
      <c r="I26" s="12"/>
      <c r="J26" s="12"/>
      <c r="L26">
        <v>18</v>
      </c>
      <c r="M26" s="24">
        <v>1994</v>
      </c>
      <c r="N26" s="16">
        <v>1579</v>
      </c>
    </row>
    <row r="27" spans="1:17" x14ac:dyDescent="0.25">
      <c r="A27">
        <v>19</v>
      </c>
      <c r="B27" s="24">
        <v>1989</v>
      </c>
      <c r="C27" s="16">
        <v>2663</v>
      </c>
      <c r="D27" s="16">
        <v>1526</v>
      </c>
      <c r="E27" s="16">
        <v>1137</v>
      </c>
      <c r="F27" s="16">
        <v>8510</v>
      </c>
      <c r="G27" s="16">
        <v>4623</v>
      </c>
      <c r="H27" s="16">
        <v>3887</v>
      </c>
      <c r="I27" s="12"/>
      <c r="J27" s="12"/>
      <c r="L27">
        <v>19</v>
      </c>
      <c r="M27" s="24">
        <v>1993</v>
      </c>
      <c r="N27" s="16">
        <v>1450</v>
      </c>
    </row>
    <row r="28" spans="1:17" x14ac:dyDescent="0.25">
      <c r="A28">
        <v>20</v>
      </c>
      <c r="B28" s="24">
        <v>1990</v>
      </c>
      <c r="C28" s="16">
        <v>2537</v>
      </c>
      <c r="D28" s="16">
        <v>1442</v>
      </c>
      <c r="E28" s="16">
        <v>1095</v>
      </c>
      <c r="F28" s="16">
        <v>7956</v>
      </c>
      <c r="G28" s="16">
        <v>4283</v>
      </c>
      <c r="H28" s="16">
        <v>3673</v>
      </c>
      <c r="I28" s="12"/>
      <c r="J28" s="12"/>
      <c r="L28">
        <v>20</v>
      </c>
      <c r="M28" s="24">
        <v>1992</v>
      </c>
      <c r="N28" s="16">
        <v>1367</v>
      </c>
    </row>
    <row r="29" spans="1:17" x14ac:dyDescent="0.25">
      <c r="A29">
        <v>21</v>
      </c>
      <c r="B29" s="24">
        <v>1991</v>
      </c>
      <c r="C29" s="16">
        <v>1425</v>
      </c>
      <c r="D29" s="16">
        <v>1126</v>
      </c>
      <c r="E29" s="16">
        <v>299</v>
      </c>
      <c r="F29" s="16">
        <v>4886</v>
      </c>
      <c r="G29" s="16">
        <v>3916</v>
      </c>
      <c r="H29" s="16">
        <v>970</v>
      </c>
      <c r="I29" s="12"/>
      <c r="J29" s="12"/>
      <c r="L29">
        <v>21</v>
      </c>
      <c r="M29" s="43">
        <v>1991</v>
      </c>
      <c r="N29" s="44">
        <v>1425</v>
      </c>
    </row>
    <row r="30" spans="1:17" x14ac:dyDescent="0.25">
      <c r="A30">
        <v>22</v>
      </c>
      <c r="B30" s="24">
        <v>1992</v>
      </c>
      <c r="C30" s="16">
        <v>1367</v>
      </c>
      <c r="D30" s="16">
        <v>751</v>
      </c>
      <c r="E30" s="16">
        <v>616</v>
      </c>
      <c r="F30" s="16">
        <v>5098</v>
      </c>
      <c r="G30" s="16">
        <v>3083</v>
      </c>
      <c r="H30" s="16">
        <v>2015</v>
      </c>
      <c r="I30" s="12"/>
      <c r="J30" s="12"/>
      <c r="L30">
        <v>22</v>
      </c>
      <c r="M30" s="24">
        <v>1990</v>
      </c>
      <c r="N30" s="16">
        <v>2537</v>
      </c>
    </row>
    <row r="31" spans="1:17" x14ac:dyDescent="0.25">
      <c r="A31">
        <v>23</v>
      </c>
      <c r="B31" s="24">
        <v>1993</v>
      </c>
      <c r="C31" s="16">
        <v>1450</v>
      </c>
      <c r="D31" s="16">
        <v>826</v>
      </c>
      <c r="E31" s="16">
        <v>624</v>
      </c>
      <c r="F31" s="16">
        <v>5385</v>
      </c>
      <c r="G31" s="16">
        <v>3372</v>
      </c>
      <c r="H31" s="16">
        <v>2013</v>
      </c>
      <c r="I31" s="12"/>
      <c r="J31" s="12"/>
      <c r="L31">
        <v>23</v>
      </c>
      <c r="M31" s="24">
        <v>1989</v>
      </c>
      <c r="N31" s="16">
        <v>2663</v>
      </c>
    </row>
    <row r="32" spans="1:17" x14ac:dyDescent="0.25">
      <c r="A32">
        <v>24</v>
      </c>
      <c r="B32" s="24">
        <v>1994</v>
      </c>
      <c r="C32" s="16">
        <v>1579</v>
      </c>
      <c r="D32" s="16">
        <v>831</v>
      </c>
      <c r="E32" s="16">
        <v>748</v>
      </c>
      <c r="F32" s="16">
        <v>5866</v>
      </c>
      <c r="G32" s="16">
        <v>3385</v>
      </c>
      <c r="H32" s="16">
        <v>2481</v>
      </c>
      <c r="I32" s="12"/>
      <c r="J32" s="12"/>
      <c r="L32">
        <v>24</v>
      </c>
      <c r="M32" s="24">
        <v>1988</v>
      </c>
      <c r="N32" s="16">
        <v>2724</v>
      </c>
    </row>
    <row r="33" spans="1:14" x14ac:dyDescent="0.25">
      <c r="A33">
        <v>25</v>
      </c>
      <c r="B33" s="24">
        <v>1995</v>
      </c>
      <c r="C33" s="16">
        <v>1577</v>
      </c>
      <c r="D33" s="16">
        <v>845</v>
      </c>
      <c r="E33" s="16">
        <v>732</v>
      </c>
      <c r="F33" s="16">
        <v>5883</v>
      </c>
      <c r="G33" s="16">
        <v>3448</v>
      </c>
      <c r="H33" s="16">
        <v>2435</v>
      </c>
      <c r="I33" s="12"/>
      <c r="J33" s="12"/>
      <c r="L33">
        <v>25</v>
      </c>
      <c r="M33" s="24">
        <v>1987</v>
      </c>
      <c r="N33" s="16">
        <v>2734</v>
      </c>
    </row>
    <row r="34" spans="1:14" x14ac:dyDescent="0.25">
      <c r="A34">
        <v>26</v>
      </c>
      <c r="B34" s="24">
        <v>1996</v>
      </c>
      <c r="C34" s="16">
        <v>1658</v>
      </c>
      <c r="D34" s="16">
        <v>826</v>
      </c>
      <c r="E34" s="16">
        <v>832</v>
      </c>
      <c r="F34" s="17">
        <v>5832</v>
      </c>
      <c r="G34" s="16">
        <v>3282</v>
      </c>
      <c r="H34" s="16">
        <v>2551</v>
      </c>
      <c r="I34" s="12"/>
      <c r="J34" s="12"/>
      <c r="L34">
        <v>26</v>
      </c>
      <c r="M34" s="24">
        <v>1986</v>
      </c>
      <c r="N34" s="16">
        <v>2821</v>
      </c>
    </row>
    <row r="35" spans="1:14" x14ac:dyDescent="0.25">
      <c r="A35">
        <v>27</v>
      </c>
      <c r="B35" s="24">
        <v>1997</v>
      </c>
      <c r="C35" s="16">
        <v>1823</v>
      </c>
      <c r="D35" s="16">
        <v>849</v>
      </c>
      <c r="E35" s="16">
        <v>974</v>
      </c>
      <c r="F35" s="16">
        <v>6384</v>
      </c>
      <c r="G35" s="16">
        <v>3306</v>
      </c>
      <c r="H35" s="16">
        <v>3078</v>
      </c>
      <c r="I35" s="12"/>
      <c r="J35" s="12"/>
      <c r="L35">
        <v>27</v>
      </c>
      <c r="M35" s="24">
        <v>1985</v>
      </c>
      <c r="N35" s="16">
        <v>2753</v>
      </c>
    </row>
    <row r="36" spans="1:14" x14ac:dyDescent="0.25">
      <c r="A36">
        <v>28</v>
      </c>
      <c r="B36" s="24">
        <v>1998</v>
      </c>
      <c r="C36" s="16">
        <v>1799</v>
      </c>
      <c r="D36" s="16">
        <v>822</v>
      </c>
      <c r="E36" s="16">
        <v>977</v>
      </c>
      <c r="F36" s="16">
        <v>6295</v>
      </c>
      <c r="G36" s="16">
        <v>3233</v>
      </c>
      <c r="H36" s="16">
        <v>3062</v>
      </c>
      <c r="I36" s="12"/>
      <c r="J36" s="12"/>
      <c r="L36">
        <v>28</v>
      </c>
      <c r="M36" s="24">
        <v>1984</v>
      </c>
      <c r="N36" s="16">
        <v>2575</v>
      </c>
    </row>
    <row r="37" spans="1:14" x14ac:dyDescent="0.25">
      <c r="A37">
        <v>29</v>
      </c>
      <c r="B37" s="24">
        <v>1999</v>
      </c>
      <c r="C37" s="16">
        <v>1750</v>
      </c>
      <c r="D37" s="16">
        <v>865</v>
      </c>
      <c r="E37" s="16">
        <v>884</v>
      </c>
      <c r="F37" s="17">
        <v>6057</v>
      </c>
      <c r="G37" s="16">
        <v>3315</v>
      </c>
      <c r="H37" s="16">
        <v>2741</v>
      </c>
      <c r="I37" s="12"/>
      <c r="J37" s="12"/>
      <c r="L37">
        <v>29</v>
      </c>
      <c r="M37" s="24">
        <v>1983</v>
      </c>
      <c r="N37" s="16">
        <v>2351</v>
      </c>
    </row>
    <row r="38" spans="1:14" x14ac:dyDescent="0.25">
      <c r="A38">
        <v>30</v>
      </c>
      <c r="B38" s="24">
        <v>2000</v>
      </c>
      <c r="C38" s="17">
        <v>1957</v>
      </c>
      <c r="D38" s="17">
        <v>868</v>
      </c>
      <c r="E38" s="17">
        <v>1090</v>
      </c>
      <c r="F38" s="16">
        <v>6719</v>
      </c>
      <c r="G38" s="16">
        <v>3315</v>
      </c>
      <c r="H38" s="16">
        <v>3404</v>
      </c>
      <c r="I38" s="12"/>
      <c r="J38" s="12"/>
      <c r="L38">
        <v>30</v>
      </c>
      <c r="M38" s="24">
        <v>1982</v>
      </c>
      <c r="N38" s="16">
        <v>2360</v>
      </c>
    </row>
    <row r="39" spans="1:14" x14ac:dyDescent="0.25">
      <c r="A39">
        <v>31</v>
      </c>
      <c r="B39" s="24">
        <v>2001</v>
      </c>
      <c r="C39" s="16">
        <v>2086</v>
      </c>
      <c r="D39" s="16">
        <v>867</v>
      </c>
      <c r="E39" s="16">
        <v>1219</v>
      </c>
      <c r="F39" s="17">
        <v>7130</v>
      </c>
      <c r="G39" s="17">
        <v>3316</v>
      </c>
      <c r="H39" s="17">
        <v>3813</v>
      </c>
      <c r="I39" s="12"/>
      <c r="J39" s="12"/>
      <c r="L39">
        <v>31</v>
      </c>
      <c r="M39" s="24">
        <v>1981</v>
      </c>
      <c r="N39" s="16">
        <v>2419</v>
      </c>
    </row>
    <row r="40" spans="1:14" x14ac:dyDescent="0.25">
      <c r="A40">
        <v>32</v>
      </c>
      <c r="B40" s="24">
        <v>2002</v>
      </c>
      <c r="C40" s="16">
        <v>2162</v>
      </c>
      <c r="D40" s="16">
        <v>860</v>
      </c>
      <c r="E40" s="16">
        <v>1302</v>
      </c>
      <c r="F40" s="16">
        <v>7321</v>
      </c>
      <c r="G40" s="16">
        <v>3300</v>
      </c>
      <c r="H40" s="16">
        <v>4021</v>
      </c>
      <c r="I40" s="12"/>
      <c r="J40" s="12"/>
      <c r="L40">
        <v>32</v>
      </c>
      <c r="M40" s="24">
        <v>1980</v>
      </c>
      <c r="N40" s="16">
        <v>2378</v>
      </c>
    </row>
    <row r="41" spans="1:14" x14ac:dyDescent="0.25">
      <c r="A41">
        <v>33</v>
      </c>
      <c r="B41" s="25">
        <v>2003</v>
      </c>
      <c r="C41" s="18">
        <v>2246</v>
      </c>
      <c r="D41" s="18">
        <v>873</v>
      </c>
      <c r="E41" s="18">
        <v>1373</v>
      </c>
      <c r="F41" s="19">
        <v>7503</v>
      </c>
      <c r="G41" s="19">
        <v>3327</v>
      </c>
      <c r="H41" s="19">
        <v>4175</v>
      </c>
      <c r="I41" s="12"/>
      <c r="J41" s="12"/>
      <c r="L41">
        <v>33</v>
      </c>
      <c r="M41" s="25">
        <v>1979</v>
      </c>
      <c r="N41" s="18">
        <v>2519</v>
      </c>
    </row>
    <row r="42" spans="1:14" x14ac:dyDescent="0.25">
      <c r="A42">
        <v>34</v>
      </c>
      <c r="B42" s="26">
        <v>2004</v>
      </c>
      <c r="C42" s="20">
        <v>2341</v>
      </c>
      <c r="D42" s="20">
        <v>842</v>
      </c>
      <c r="E42" s="20">
        <v>1499</v>
      </c>
      <c r="F42" s="20">
        <v>7589</v>
      </c>
      <c r="G42" s="20">
        <v>3226</v>
      </c>
      <c r="H42" s="20">
        <v>4363</v>
      </c>
      <c r="I42" s="12"/>
      <c r="J42" s="12"/>
      <c r="L42">
        <v>34</v>
      </c>
      <c r="M42" s="26">
        <v>1978</v>
      </c>
      <c r="N42" s="20">
        <v>2509</v>
      </c>
    </row>
    <row r="43" spans="1:14" x14ac:dyDescent="0.25">
      <c r="A43">
        <v>35</v>
      </c>
      <c r="B43" s="27">
        <v>2005</v>
      </c>
      <c r="C43" s="21">
        <v>2395</v>
      </c>
      <c r="D43" s="21">
        <v>840</v>
      </c>
      <c r="E43" s="22">
        <v>1555</v>
      </c>
      <c r="F43" s="22">
        <v>7572</v>
      </c>
      <c r="G43" s="22">
        <v>3173</v>
      </c>
      <c r="H43" s="23">
        <v>4399</v>
      </c>
      <c r="I43" s="12"/>
      <c r="J43" s="12"/>
      <c r="L43">
        <v>35</v>
      </c>
      <c r="M43" s="35">
        <v>1977</v>
      </c>
      <c r="N43" s="23">
        <v>2297</v>
      </c>
    </row>
    <row r="44" spans="1:14" x14ac:dyDescent="0.25">
      <c r="A44">
        <v>36</v>
      </c>
      <c r="B44" s="27">
        <v>2006</v>
      </c>
      <c r="C44" s="22">
        <v>2485</v>
      </c>
      <c r="D44" s="22">
        <v>868</v>
      </c>
      <c r="E44" s="22">
        <v>1617</v>
      </c>
      <c r="F44" s="22">
        <v>7722</v>
      </c>
      <c r="G44" s="22">
        <v>3233</v>
      </c>
      <c r="H44" s="23">
        <v>4489</v>
      </c>
      <c r="I44" s="12"/>
      <c r="J44" s="12"/>
      <c r="L44">
        <v>36</v>
      </c>
      <c r="M44" s="35">
        <v>1976</v>
      </c>
      <c r="N44" s="23">
        <v>2111</v>
      </c>
    </row>
    <row r="45" spans="1:14" x14ac:dyDescent="0.25">
      <c r="A45">
        <v>37</v>
      </c>
      <c r="B45" s="27">
        <v>2007</v>
      </c>
      <c r="C45" s="16">
        <v>2681</v>
      </c>
      <c r="D45" s="16">
        <v>930</v>
      </c>
      <c r="E45" s="16">
        <v>1751</v>
      </c>
      <c r="F45" s="16">
        <v>8261</v>
      </c>
      <c r="G45" s="16">
        <v>3393</v>
      </c>
      <c r="H45" s="16">
        <v>4868</v>
      </c>
      <c r="I45" s="12"/>
      <c r="J45" s="12"/>
      <c r="L45">
        <v>37</v>
      </c>
      <c r="M45" s="35">
        <v>1975</v>
      </c>
      <c r="N45" s="16">
        <v>2152</v>
      </c>
    </row>
    <row r="46" spans="1:14" x14ac:dyDescent="0.25">
      <c r="A46">
        <v>38</v>
      </c>
      <c r="B46" s="28">
        <v>2008</v>
      </c>
      <c r="C46" s="16">
        <v>3084</v>
      </c>
      <c r="D46" s="18">
        <v>1126</v>
      </c>
      <c r="E46" s="18">
        <v>1958</v>
      </c>
      <c r="F46" s="18">
        <v>9314</v>
      </c>
      <c r="G46" s="18">
        <v>3963</v>
      </c>
      <c r="H46" s="18">
        <v>5351</v>
      </c>
      <c r="I46" s="12"/>
      <c r="J46" s="12"/>
      <c r="L46">
        <v>38</v>
      </c>
      <c r="M46" s="35">
        <v>1974</v>
      </c>
      <c r="N46" s="16">
        <v>2024</v>
      </c>
    </row>
    <row r="47" spans="1:14" x14ac:dyDescent="0.25">
      <c r="A47">
        <v>39</v>
      </c>
      <c r="B47" s="29">
        <v>2009</v>
      </c>
      <c r="C47" s="16">
        <v>2985</v>
      </c>
      <c r="D47" s="16">
        <v>1161</v>
      </c>
      <c r="E47" s="16">
        <v>1824</v>
      </c>
      <c r="F47" s="16">
        <v>9014</v>
      </c>
      <c r="G47" s="16">
        <v>4077</v>
      </c>
      <c r="H47" s="16">
        <v>4936</v>
      </c>
      <c r="I47" s="12"/>
      <c r="J47" s="12"/>
      <c r="L47">
        <v>39</v>
      </c>
      <c r="M47" s="35">
        <v>1973</v>
      </c>
      <c r="N47" s="16">
        <v>2037</v>
      </c>
    </row>
    <row r="48" spans="1:14" x14ac:dyDescent="0.25">
      <c r="A48">
        <v>40</v>
      </c>
      <c r="B48" s="29">
        <v>2010</v>
      </c>
      <c r="C48" s="16">
        <v>3006</v>
      </c>
      <c r="D48" s="16">
        <v>1137</v>
      </c>
      <c r="E48" s="16">
        <v>1869</v>
      </c>
      <c r="F48" s="16">
        <v>8906</v>
      </c>
      <c r="G48" s="16">
        <v>3909</v>
      </c>
      <c r="H48" s="16">
        <v>4997</v>
      </c>
      <c r="I48" s="12"/>
      <c r="J48" s="12"/>
      <c r="L48">
        <v>40</v>
      </c>
      <c r="M48" s="35">
        <v>1972</v>
      </c>
      <c r="N48" s="16">
        <v>1945</v>
      </c>
    </row>
    <row r="49" spans="1:14" x14ac:dyDescent="0.25">
      <c r="A49">
        <v>41</v>
      </c>
      <c r="B49" s="30">
        <v>2011</v>
      </c>
      <c r="C49" s="16">
        <v>3218</v>
      </c>
      <c r="D49" s="16">
        <v>1181</v>
      </c>
      <c r="E49" s="16">
        <v>2037</v>
      </c>
      <c r="F49" s="16">
        <v>9388</v>
      </c>
      <c r="G49" s="16">
        <v>3924</v>
      </c>
      <c r="H49" s="16">
        <v>5464</v>
      </c>
      <c r="L49">
        <v>41</v>
      </c>
      <c r="M49" s="35">
        <v>1971</v>
      </c>
      <c r="N49" s="16">
        <v>1902</v>
      </c>
    </row>
    <row r="52" spans="1:14" x14ac:dyDescent="0.25">
      <c r="B52" s="3" t="s">
        <v>23</v>
      </c>
      <c r="C52" s="46">
        <f>AVERAGE(C9:C48)</f>
        <v>2241.6750000000002</v>
      </c>
      <c r="D52" s="46">
        <f t="shared" ref="D52:H52" si="0">AVERAGE(D9:D48)</f>
        <v>1188.7</v>
      </c>
      <c r="E52" s="46">
        <f t="shared" si="0"/>
        <v>1052.9749999999999</v>
      </c>
      <c r="F52" s="46">
        <f t="shared" si="0"/>
        <v>7192.0249999999996</v>
      </c>
      <c r="G52" s="46">
        <f t="shared" si="0"/>
        <v>3934.9250000000002</v>
      </c>
      <c r="H52" s="46">
        <f t="shared" si="0"/>
        <v>3257.0250000000001</v>
      </c>
    </row>
    <row r="53" spans="1:14" x14ac:dyDescent="0.25">
      <c r="B53" s="3" t="s">
        <v>33</v>
      </c>
      <c r="C53" s="45">
        <f t="shared" ref="C53:H59" si="1">AVERAGE(C10:C49)</f>
        <v>2274.5749999999998</v>
      </c>
      <c r="D53" s="45">
        <f t="shared" si="1"/>
        <v>1192.675</v>
      </c>
      <c r="E53" s="45">
        <f t="shared" si="1"/>
        <v>1081.9000000000001</v>
      </c>
      <c r="F53" s="45">
        <f t="shared" si="1"/>
        <v>7290.625</v>
      </c>
      <c r="G53" s="45">
        <f t="shared" si="1"/>
        <v>3961.35</v>
      </c>
      <c r="H53" s="45">
        <f t="shared" si="1"/>
        <v>3329.2</v>
      </c>
    </row>
    <row r="54" spans="1:14" x14ac:dyDescent="0.25">
      <c r="B54" s="3" t="s">
        <v>34</v>
      </c>
      <c r="C54" s="45">
        <f t="shared" si="1"/>
        <v>2283.0256410256411</v>
      </c>
      <c r="D54" s="45">
        <f t="shared" si="1"/>
        <v>1195.2564102564102</v>
      </c>
      <c r="E54" s="45">
        <f t="shared" si="1"/>
        <v>1087.7692307692307</v>
      </c>
      <c r="F54" s="45">
        <f t="shared" si="1"/>
        <v>7333.2307692307695</v>
      </c>
      <c r="G54" s="45">
        <f t="shared" si="1"/>
        <v>3984.4358974358975</v>
      </c>
      <c r="H54" s="45">
        <f t="shared" si="1"/>
        <v>3348.7179487179487</v>
      </c>
    </row>
    <row r="55" spans="1:14" x14ac:dyDescent="0.25">
      <c r="B55" s="3" t="s">
        <v>35</v>
      </c>
      <c r="C55" s="45">
        <f t="shared" si="1"/>
        <v>2289.5</v>
      </c>
      <c r="D55" s="45">
        <f t="shared" si="1"/>
        <v>1198.2368421052631</v>
      </c>
      <c r="E55" s="45">
        <f t="shared" si="1"/>
        <v>1091.2631578947369</v>
      </c>
      <c r="F55" s="45">
        <f t="shared" si="1"/>
        <v>7369.2631578947367</v>
      </c>
      <c r="G55" s="45">
        <f t="shared" si="1"/>
        <v>4008.9210526315787</v>
      </c>
      <c r="H55" s="45">
        <f t="shared" si="1"/>
        <v>3360.2631578947367</v>
      </c>
    </row>
    <row r="56" spans="1:14" x14ac:dyDescent="0.25">
      <c r="B56" s="3" t="s">
        <v>36</v>
      </c>
      <c r="C56" s="45">
        <f t="shared" si="1"/>
        <v>2295.2282894736841</v>
      </c>
      <c r="D56" s="45">
        <f t="shared" si="1"/>
        <v>1197.6499999999999</v>
      </c>
      <c r="E56" s="45">
        <f t="shared" si="1"/>
        <v>1097.5782894736842</v>
      </c>
      <c r="F56" s="45">
        <f t="shared" si="1"/>
        <v>7397.2111842105269</v>
      </c>
      <c r="G56" s="45">
        <f t="shared" si="1"/>
        <v>4018.3664473684207</v>
      </c>
      <c r="H56" s="45">
        <f t="shared" si="1"/>
        <v>3378.7638157894735</v>
      </c>
    </row>
    <row r="57" spans="1:14" x14ac:dyDescent="0.25">
      <c r="B57" s="3" t="s">
        <v>37</v>
      </c>
      <c r="C57" s="45">
        <f t="shared" si="1"/>
        <v>2298.4539473684213</v>
      </c>
      <c r="D57" s="45">
        <f t="shared" si="1"/>
        <v>1194.5361842105262</v>
      </c>
      <c r="E57" s="45">
        <f t="shared" si="1"/>
        <v>1103.9177631578948</v>
      </c>
      <c r="F57" s="45">
        <f t="shared" si="1"/>
        <v>7419.4907894736853</v>
      </c>
      <c r="G57" s="45">
        <f t="shared" si="1"/>
        <v>4021.191447368421</v>
      </c>
      <c r="H57" s="45">
        <f t="shared" si="1"/>
        <v>3398.2164473684206</v>
      </c>
    </row>
    <row r="58" spans="1:14" x14ac:dyDescent="0.25">
      <c r="B58" s="3" t="s">
        <v>38</v>
      </c>
      <c r="C58" s="45">
        <f t="shared" si="1"/>
        <v>2302.9809379217272</v>
      </c>
      <c r="D58" s="45">
        <f t="shared" si="1"/>
        <v>1191.0955634278002</v>
      </c>
      <c r="E58" s="45">
        <f t="shared" si="1"/>
        <v>1111.8853744939272</v>
      </c>
      <c r="F58" s="45">
        <f t="shared" si="1"/>
        <v>7445.1284412955465</v>
      </c>
      <c r="G58" s="45">
        <f t="shared" si="1"/>
        <v>4022.650286774629</v>
      </c>
      <c r="H58" s="45">
        <f t="shared" si="1"/>
        <v>3422.3932354925773</v>
      </c>
    </row>
    <row r="59" spans="1:14" x14ac:dyDescent="0.25">
      <c r="B59" s="3" t="s">
        <v>39</v>
      </c>
      <c r="C59" s="45" t="s">
        <v>40</v>
      </c>
      <c r="D59" s="45" t="s">
        <v>41</v>
      </c>
      <c r="E59" s="45" t="s">
        <v>40</v>
      </c>
      <c r="F59" s="45" t="s">
        <v>40</v>
      </c>
      <c r="G59" s="45" t="s">
        <v>40</v>
      </c>
      <c r="H59" s="45" t="s">
        <v>40</v>
      </c>
    </row>
  </sheetData>
  <sortState ref="M9:N49">
    <sortCondition descending="1" ref="M8"/>
  </sortState>
  <mergeCells count="4">
    <mergeCell ref="B1:E1"/>
    <mergeCell ref="B2:F2"/>
    <mergeCell ref="C7:E7"/>
    <mergeCell ref="F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List2!X261658128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VGS</dc:creator>
  <cp:lastModifiedBy>VGS</cp:lastModifiedBy>
  <dcterms:created xsi:type="dcterms:W3CDTF">2022-04-20T09:12:06Z</dcterms:created>
  <dcterms:modified xsi:type="dcterms:W3CDTF">2022-04-20T11:15:35Z</dcterms:modified>
</cp:coreProperties>
</file>